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672" activeTab="0"/>
  </bookViews>
  <sheets>
    <sheet name="Олімпійські види спорту" sheetId="1" r:id="rId1"/>
    <sheet name="Неолімпійські види спорту" sheetId="2" r:id="rId2"/>
    <sheet name="ДЮСШ" sheetId="3" r:id="rId3"/>
    <sheet name="Громадські роботи" sheetId="4" r:id="rId4"/>
    <sheet name="Фінансова підтримка" sheetId="5" r:id="rId5"/>
    <sheet name="1315062" sheetId="6" r:id="rId6"/>
    <sheet name="Інші видатки" sheetId="7" r:id="rId7"/>
  </sheets>
  <definedNames>
    <definedName name="_xlnm.Print_Area" localSheetId="0">'Олімпійські види спорту'!$A$1:$H$25</definedName>
  </definedNames>
  <calcPr fullCalcOnLoad="1"/>
</workbook>
</file>

<file path=xl/sharedStrings.xml><?xml version="1.0" encoding="utf-8"?>
<sst xmlns="http://schemas.openxmlformats.org/spreadsheetml/2006/main" count="167" uniqueCount="86">
  <si>
    <t>Всього</t>
  </si>
  <si>
    <t>інші поточні видатки</t>
  </si>
  <si>
    <t>придбання обладнання</t>
  </si>
  <si>
    <t>капітальний ремонт, реконструкція, будівництво</t>
  </si>
  <si>
    <t>заробітна плата з нарахуваннями</t>
  </si>
  <si>
    <t>комунальні послуги та енергоносії</t>
  </si>
  <si>
    <t>продукти харчування</t>
  </si>
  <si>
    <t>Видатки загального фонду міського бюджету</t>
  </si>
  <si>
    <t>Видатки спеціального фонду міського бюджету</t>
  </si>
  <si>
    <t>Назва заходу</t>
  </si>
  <si>
    <t>Кількість учасників</t>
  </si>
  <si>
    <t>Вік учасників</t>
  </si>
  <si>
    <t>Перелік змагань і зборів з олімпійських видів спорту</t>
  </si>
  <si>
    <t>Перелік змагань і зборів з неолімпійських видів спорту</t>
  </si>
  <si>
    <t>Назва споруди/організації, якій надано фінансову підтримку</t>
  </si>
  <si>
    <t>ДЮСШ</t>
  </si>
  <si>
    <t>Штатна чисельність працівників</t>
  </si>
  <si>
    <t>Видатки з міського бюджету, тис.грн.</t>
  </si>
  <si>
    <t>Назва закладу</t>
  </si>
  <si>
    <t>Кількість груп</t>
  </si>
  <si>
    <t>Кількість дітей</t>
  </si>
  <si>
    <t>Видатки загального фонду міського бюджету, тис.грн.</t>
  </si>
  <si>
    <t>Видатки спеціального фонду міського бюджету, тис.грн.</t>
  </si>
  <si>
    <t>Видатки спеціального фонду за рахунок власних надходжень, тис.грн.</t>
  </si>
  <si>
    <t>Вартість заходу, тис.грн.</t>
  </si>
  <si>
    <t>Напрямок використання коштів</t>
  </si>
  <si>
    <t>Комунальна бюджетна установа "Дитячо-юнацька спортивна школа м.Чернівців"</t>
  </si>
  <si>
    <t>Комунальна бюджетна установа "Дитячо-юнацька спортивна школа  з футболу м.Чернівців"</t>
  </si>
  <si>
    <t>Організація та проведення громадських робіт</t>
  </si>
  <si>
    <t>Загальний фонд</t>
  </si>
  <si>
    <t>Спеціальний фонд</t>
  </si>
  <si>
    <t>-</t>
  </si>
  <si>
    <t>Утримання комунальних спортивних споруд</t>
  </si>
  <si>
    <t>Підтримка спорту вищих досягнень та організацій, які здійснюють фізкультурно-спортивну діяльність в регіоні</t>
  </si>
  <si>
    <t>Придблання обладнання</t>
  </si>
  <si>
    <t>НТЗ</t>
  </si>
  <si>
    <t>Харчування</t>
  </si>
  <si>
    <t>Відрядження</t>
  </si>
  <si>
    <t>Перевезення</t>
  </si>
  <si>
    <t>Інші</t>
  </si>
  <si>
    <t>Нагородна атриб.</t>
  </si>
  <si>
    <t>Видатки з загального фонду міського бюджету, тис.грн.</t>
  </si>
  <si>
    <t>Виконння заходів за рахунок цільових фондів, утворкних Верховною РадоюАвтоносної Республіки Крим, органами місцевого самоврядування і місцевими органами виконавчої влади і фондів, утворених Верховною РадоюАвтономної Республіки Крим, органами місцевого самоврядування</t>
  </si>
  <si>
    <t>Видатки з спеціального фонду міського бюджету, тис.грн.</t>
  </si>
  <si>
    <t>16</t>
  </si>
  <si>
    <t>19</t>
  </si>
  <si>
    <t>16-17</t>
  </si>
  <si>
    <t>15</t>
  </si>
  <si>
    <t>17</t>
  </si>
  <si>
    <t>Відрядження в м. Суми для участі у Чемпіонаті України зі стрільби з лука в приміщенні серед дорослих та юніорів</t>
  </si>
  <si>
    <t>18</t>
  </si>
  <si>
    <t>Відрядження в м. Харків для участі у V турі Чемпіонату України з волейболу сезону 2021-2022р. серед жіночих команд вищої ліги</t>
  </si>
  <si>
    <t>Всеукраїнський турнір з футболу "Зимовий Кубок ДЮФЛУ - 2022" серед команд дитячо-юнацьких спортивних закладів м.Чернівцях</t>
  </si>
  <si>
    <t>Всеукраїнський турнір з футболу "Зимовий Кубок ДЮФЛУ - 2022" серед команд юніорів в м.Чернівцях</t>
  </si>
  <si>
    <t>17-24</t>
  </si>
  <si>
    <t>Відрядження команди КЗ "ДЮСШ №4 м.Чернівців" з волейболу у м. Коростень для участі у ІІ турі чемпіонату України з волейболу "Українська дитяча ліга" серед юнаків 2005 р.н. та молодші</t>
  </si>
  <si>
    <t>17 та молодші</t>
  </si>
  <si>
    <t>Відрядження в м.Івано-Франківськ для участі у VІ турі Чемпіонату України з волейболу сезону 2021-2022р. серед жіночих команд вищої ліги</t>
  </si>
  <si>
    <t>Відрядження команди КЗ "ДЮСШ м.Чернівців" з легкої атлетики у м. Суми для участі у чемпіонаті України з легкої атлетики в приміщеніі серед юнаків та дівчат волейболу "Українська дитяча ліга" серед юнаків 2005 р.н. та молодші</t>
  </si>
  <si>
    <t>Відрядження команди КЗ "ДЮСШ м.Чернівців" з легкої атлетики у м. Київ для участі у чемпіонаті України серед ДЮСШ та СДЮШОР з легкої атлетики в приміщенні серед юнаків та дівчат</t>
  </si>
  <si>
    <t>13-15</t>
  </si>
  <si>
    <t>Відрядження команди КЗ "ДЮСШ №1 м.Чернівців" у м. Одеса для участі у ХХ чемпіонаті України з баскетболу серед команд юнаків</t>
  </si>
  <si>
    <t>12</t>
  </si>
  <si>
    <t>Відрядження команди КЗ "ДЮСШ №4 м.Чернівців" у м. Тернопіль для участі у ІІ турі чемпіонату України з волейболу серед юнаків 2007 р.н. та молодші сезону 2021-2022 років</t>
  </si>
  <si>
    <t>Відрядження команди КЗ "ДЮСШ №4 м.Чернівців" у м. Балта Одеської області для участі у VI турі чемпіонату України з волейболу серед жіночих команд вищої ліги</t>
  </si>
  <si>
    <t>Комунальний заклад "Дитячо-юнацька спортивна школа №1 ЧМР"</t>
  </si>
  <si>
    <t>Комунальний заклад "Дитячо-юнацька спортивна школа №4 ЧМР"</t>
  </si>
  <si>
    <t>Кубок м.Чернівців з паркового волейболу серед чоловічих ветеранських команд 40+</t>
  </si>
  <si>
    <t>Турнір з волейболу "Кубок Незалежності" серед жіночих команд</t>
  </si>
  <si>
    <t>Кубок м.Чернівців з паркового волейболу серед чоловічих команд</t>
  </si>
  <si>
    <t>40 і старше</t>
  </si>
  <si>
    <t>15 і старше</t>
  </si>
  <si>
    <t>12 і старше</t>
  </si>
  <si>
    <t>15-24</t>
  </si>
  <si>
    <t>7-70</t>
  </si>
  <si>
    <t>7-83</t>
  </si>
  <si>
    <t>Комунальне спортивно-оздоровче підприємство "Буковина"</t>
  </si>
  <si>
    <t>Виплата стипендій Чернівецького міського голови провідним та перспективним спортсменам міста</t>
  </si>
  <si>
    <t>Виплата грошових винагород спортсменам і тренерам з олімпійських та неолімпійських видів спорту, видів спорту інвалідів</t>
  </si>
  <si>
    <t>Кубок м. Чернівців з шахів</t>
  </si>
  <si>
    <t>Чемпіонат м. Чернівців з шахів (швидка гра)</t>
  </si>
  <si>
    <t>Чемпіонат м. Чернівців з пляжного волейболу серед чоловічих команд</t>
  </si>
  <si>
    <t>Чемпіонат м. Чернівців з пляжного волейболу серед жіночих команд</t>
  </si>
  <si>
    <t>Кубок Петрівського ямарку з волейболу серед чоловіків</t>
  </si>
  <si>
    <t>Кубок Петрівського ямарку з волейболу серед жінок</t>
  </si>
  <si>
    <t>Кубок Петрівського ямарку з волейболу серед чоловіків (ветерани)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</si>
</sst>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0.000"/>
    <numFmt numFmtId="195" formatCode="#,##0.00&quot;₴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188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8" fontId="0" fillId="34" borderId="10" xfId="0" applyNumberFormat="1" applyFill="1" applyBorder="1" applyAlignment="1">
      <alignment/>
    </xf>
    <xf numFmtId="0" fontId="14" fillId="0" borderId="13" xfId="0" applyFont="1" applyFill="1" applyBorder="1" applyAlignment="1">
      <alignment horizontal="left" vertical="center" wrapText="1"/>
    </xf>
    <xf numFmtId="188" fontId="52" fillId="0" borderId="13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11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60" zoomScaleNormal="60" zoomScalePageLayoutView="0" workbookViewId="0" topLeftCell="A14">
      <selection activeCell="A22" sqref="A22"/>
    </sheetView>
  </sheetViews>
  <sheetFormatPr defaultColWidth="9.375" defaultRowHeight="12.75"/>
  <cols>
    <col min="1" max="1" width="106.00390625" style="10" customWidth="1"/>
    <col min="2" max="2" width="12.50390625" style="10" customWidth="1"/>
    <col min="3" max="3" width="15.50390625" style="10" customWidth="1"/>
    <col min="4" max="4" width="22.625" style="10" customWidth="1"/>
    <col min="5" max="5" width="16.00390625" style="10" customWidth="1"/>
    <col min="6" max="6" width="12.625" style="10" customWidth="1"/>
    <col min="7" max="7" width="17.50390625" style="10" customWidth="1"/>
    <col min="8" max="8" width="22.50390625" style="10" customWidth="1"/>
    <col min="9" max="16384" width="9.375" style="10" customWidth="1"/>
  </cols>
  <sheetData>
    <row r="1" spans="1:8" s="8" customFormat="1" ht="41.25" customHeight="1">
      <c r="A1" s="56" t="s">
        <v>12</v>
      </c>
      <c r="B1" s="56"/>
      <c r="C1" s="56"/>
      <c r="D1" s="56"/>
      <c r="E1" s="56"/>
      <c r="F1" s="56"/>
      <c r="G1" s="56"/>
      <c r="H1" s="56"/>
    </row>
    <row r="2" spans="1:8" s="9" customFormat="1" ht="40.5" customHeight="1">
      <c r="A2" s="53" t="s">
        <v>7</v>
      </c>
      <c r="B2" s="54"/>
      <c r="C2" s="54"/>
      <c r="D2" s="55"/>
      <c r="E2" s="53" t="s">
        <v>8</v>
      </c>
      <c r="F2" s="54"/>
      <c r="G2" s="54"/>
      <c r="H2" s="55"/>
    </row>
    <row r="3" spans="1:8" ht="30.75">
      <c r="A3" s="12" t="s">
        <v>9</v>
      </c>
      <c r="B3" s="12" t="s">
        <v>10</v>
      </c>
      <c r="C3" s="12" t="s">
        <v>11</v>
      </c>
      <c r="D3" s="12" t="s">
        <v>24</v>
      </c>
      <c r="E3" s="12" t="s">
        <v>9</v>
      </c>
      <c r="F3" s="12" t="s">
        <v>10</v>
      </c>
      <c r="G3" s="12" t="s">
        <v>11</v>
      </c>
      <c r="H3" s="12" t="s">
        <v>24</v>
      </c>
    </row>
    <row r="4" spans="1:10" ht="55.5" customHeight="1">
      <c r="A4" s="21" t="s">
        <v>49</v>
      </c>
      <c r="B4" s="28">
        <v>2</v>
      </c>
      <c r="C4" s="29" t="s">
        <v>50</v>
      </c>
      <c r="D4" s="43">
        <v>7.43</v>
      </c>
      <c r="E4" s="23" t="s">
        <v>31</v>
      </c>
      <c r="F4" s="23" t="s">
        <v>31</v>
      </c>
      <c r="G4" s="23" t="s">
        <v>31</v>
      </c>
      <c r="H4" s="23" t="s">
        <v>31</v>
      </c>
      <c r="J4" s="52"/>
    </row>
    <row r="5" spans="1:10" ht="55.5" customHeight="1">
      <c r="A5" s="21" t="s">
        <v>51</v>
      </c>
      <c r="B5" s="22">
        <v>7</v>
      </c>
      <c r="C5" s="30" t="s">
        <v>54</v>
      </c>
      <c r="D5" s="43">
        <v>26.055</v>
      </c>
      <c r="E5" s="23"/>
      <c r="F5" s="23" t="s">
        <v>31</v>
      </c>
      <c r="G5" s="23" t="s">
        <v>31</v>
      </c>
      <c r="H5" s="23" t="s">
        <v>31</v>
      </c>
      <c r="J5" s="49"/>
    </row>
    <row r="6" spans="1:10" ht="61.5" customHeight="1">
      <c r="A6" s="21" t="s">
        <v>52</v>
      </c>
      <c r="B6" s="22">
        <v>18</v>
      </c>
      <c r="C6" s="30" t="s">
        <v>44</v>
      </c>
      <c r="D6" s="43">
        <v>7.35</v>
      </c>
      <c r="E6" s="23" t="s">
        <v>31</v>
      </c>
      <c r="F6" s="23" t="s">
        <v>31</v>
      </c>
      <c r="G6" s="23" t="s">
        <v>31</v>
      </c>
      <c r="H6" s="23" t="s">
        <v>31</v>
      </c>
      <c r="J6" s="52"/>
    </row>
    <row r="7" spans="1:8" ht="61.5" customHeight="1">
      <c r="A7" s="21" t="s">
        <v>53</v>
      </c>
      <c r="B7" s="48">
        <v>18</v>
      </c>
      <c r="C7" s="30" t="s">
        <v>45</v>
      </c>
      <c r="D7" s="47">
        <v>7.35</v>
      </c>
      <c r="E7" s="23" t="s">
        <v>31</v>
      </c>
      <c r="F7" s="23" t="s">
        <v>31</v>
      </c>
      <c r="G7" s="23" t="s">
        <v>31</v>
      </c>
      <c r="H7" s="23" t="s">
        <v>31</v>
      </c>
    </row>
    <row r="8" spans="1:8" ht="50.25" customHeight="1">
      <c r="A8" s="21" t="s">
        <v>52</v>
      </c>
      <c r="B8" s="22">
        <v>18</v>
      </c>
      <c r="C8" s="30" t="s">
        <v>48</v>
      </c>
      <c r="D8" s="43">
        <v>7.35</v>
      </c>
      <c r="E8" s="23" t="s">
        <v>31</v>
      </c>
      <c r="F8" s="23" t="s">
        <v>31</v>
      </c>
      <c r="G8" s="23" t="s">
        <v>31</v>
      </c>
      <c r="H8" s="23" t="s">
        <v>31</v>
      </c>
    </row>
    <row r="9" spans="1:10" ht="58.5" customHeight="1">
      <c r="A9" s="21" t="s">
        <v>55</v>
      </c>
      <c r="B9" s="22">
        <v>9</v>
      </c>
      <c r="C9" s="30" t="s">
        <v>56</v>
      </c>
      <c r="D9" s="43">
        <v>20.99247</v>
      </c>
      <c r="E9" s="23" t="s">
        <v>31</v>
      </c>
      <c r="F9" s="23" t="s">
        <v>31</v>
      </c>
      <c r="G9" s="23" t="s">
        <v>31</v>
      </c>
      <c r="H9" s="23" t="s">
        <v>31</v>
      </c>
      <c r="J9" s="49"/>
    </row>
    <row r="10" spans="1:8" ht="59.25" customHeight="1">
      <c r="A10" s="21" t="s">
        <v>57</v>
      </c>
      <c r="B10" s="22">
        <v>7</v>
      </c>
      <c r="C10" s="30" t="s">
        <v>54</v>
      </c>
      <c r="D10" s="31">
        <v>10.575</v>
      </c>
      <c r="E10" s="23" t="s">
        <v>31</v>
      </c>
      <c r="F10" s="23" t="s">
        <v>31</v>
      </c>
      <c r="G10" s="23" t="s">
        <v>31</v>
      </c>
      <c r="H10" s="23" t="s">
        <v>31</v>
      </c>
    </row>
    <row r="11" spans="1:8" ht="59.25" customHeight="1">
      <c r="A11" s="21" t="s">
        <v>58</v>
      </c>
      <c r="B11" s="22">
        <v>2</v>
      </c>
      <c r="C11" s="30" t="s">
        <v>46</v>
      </c>
      <c r="D11" s="38">
        <v>7.94322</v>
      </c>
      <c r="E11" s="23" t="s">
        <v>31</v>
      </c>
      <c r="F11" s="23" t="s">
        <v>31</v>
      </c>
      <c r="G11" s="23" t="s">
        <v>31</v>
      </c>
      <c r="H11" s="23" t="s">
        <v>31</v>
      </c>
    </row>
    <row r="12" spans="1:8" ht="55.5" customHeight="1">
      <c r="A12" s="21" t="s">
        <v>59</v>
      </c>
      <c r="B12" s="22">
        <v>4</v>
      </c>
      <c r="C12" s="30" t="s">
        <v>60</v>
      </c>
      <c r="D12" s="31">
        <v>8.20562</v>
      </c>
      <c r="E12" s="23" t="s">
        <v>31</v>
      </c>
      <c r="F12" s="23" t="s">
        <v>31</v>
      </c>
      <c r="G12" s="23" t="s">
        <v>31</v>
      </c>
      <c r="H12" s="23" t="s">
        <v>31</v>
      </c>
    </row>
    <row r="13" spans="1:8" ht="66" customHeight="1">
      <c r="A13" s="21" t="s">
        <v>61</v>
      </c>
      <c r="B13" s="22">
        <v>12</v>
      </c>
      <c r="C13" s="30" t="s">
        <v>62</v>
      </c>
      <c r="D13" s="31">
        <v>29.09899</v>
      </c>
      <c r="E13" s="23" t="s">
        <v>31</v>
      </c>
      <c r="F13" s="23" t="s">
        <v>31</v>
      </c>
      <c r="G13" s="23" t="s">
        <v>31</v>
      </c>
      <c r="H13" s="23" t="s">
        <v>31</v>
      </c>
    </row>
    <row r="14" spans="1:8" ht="66" customHeight="1">
      <c r="A14" s="21" t="s">
        <v>64</v>
      </c>
      <c r="B14" s="22">
        <v>7</v>
      </c>
      <c r="C14" s="30" t="s">
        <v>54</v>
      </c>
      <c r="D14" s="31">
        <v>20.475</v>
      </c>
      <c r="E14" s="23" t="s">
        <v>31</v>
      </c>
      <c r="F14" s="23" t="s">
        <v>31</v>
      </c>
      <c r="G14" s="23" t="s">
        <v>31</v>
      </c>
      <c r="H14" s="23" t="s">
        <v>31</v>
      </c>
    </row>
    <row r="15" spans="1:8" ht="67.5" customHeight="1">
      <c r="A15" s="21" t="s">
        <v>63</v>
      </c>
      <c r="B15" s="22">
        <v>9</v>
      </c>
      <c r="C15" s="30" t="s">
        <v>47</v>
      </c>
      <c r="D15" s="31">
        <v>13.504</v>
      </c>
      <c r="E15" s="23" t="s">
        <v>31</v>
      </c>
      <c r="F15" s="23" t="s">
        <v>31</v>
      </c>
      <c r="G15" s="23" t="s">
        <v>31</v>
      </c>
      <c r="H15" s="23" t="s">
        <v>31</v>
      </c>
    </row>
    <row r="16" spans="1:8" ht="67.5" customHeight="1">
      <c r="A16" s="21" t="s">
        <v>82</v>
      </c>
      <c r="B16" s="22">
        <v>24</v>
      </c>
      <c r="C16" s="22" t="s">
        <v>72</v>
      </c>
      <c r="D16" s="31">
        <v>2.376</v>
      </c>
      <c r="E16" s="23"/>
      <c r="F16" s="23"/>
      <c r="G16" s="23"/>
      <c r="H16" s="23"/>
    </row>
    <row r="17" spans="1:8" ht="67.5" customHeight="1">
      <c r="A17" s="46" t="s">
        <v>81</v>
      </c>
      <c r="B17" s="22">
        <v>24</v>
      </c>
      <c r="C17" s="22" t="s">
        <v>72</v>
      </c>
      <c r="D17" s="31">
        <v>2.772</v>
      </c>
      <c r="E17" s="23"/>
      <c r="F17" s="23"/>
      <c r="G17" s="23"/>
      <c r="H17" s="23"/>
    </row>
    <row r="18" spans="1:8" ht="67.5" customHeight="1">
      <c r="A18" s="21" t="s">
        <v>85</v>
      </c>
      <c r="B18" s="22">
        <v>40</v>
      </c>
      <c r="C18" s="30" t="s">
        <v>70</v>
      </c>
      <c r="D18" s="31">
        <v>1.98</v>
      </c>
      <c r="E18" s="23"/>
      <c r="F18" s="23"/>
      <c r="G18" s="23"/>
      <c r="H18" s="23"/>
    </row>
    <row r="19" spans="1:8" ht="67.5" customHeight="1">
      <c r="A19" s="21" t="s">
        <v>83</v>
      </c>
      <c r="B19" s="22">
        <v>48</v>
      </c>
      <c r="C19" s="30" t="s">
        <v>71</v>
      </c>
      <c r="D19" s="31">
        <v>4.158</v>
      </c>
      <c r="E19" s="23"/>
      <c r="F19" s="23"/>
      <c r="G19" s="23"/>
      <c r="H19" s="23"/>
    </row>
    <row r="20" spans="1:8" ht="67.5" customHeight="1">
      <c r="A20" s="21" t="s">
        <v>84</v>
      </c>
      <c r="B20" s="22">
        <v>48</v>
      </c>
      <c r="C20" s="30" t="s">
        <v>73</v>
      </c>
      <c r="D20" s="31">
        <v>4.158</v>
      </c>
      <c r="E20" s="23"/>
      <c r="F20" s="23"/>
      <c r="G20" s="23"/>
      <c r="H20" s="23"/>
    </row>
    <row r="21" spans="1:8" ht="67.5" customHeight="1">
      <c r="A21" s="21" t="s">
        <v>82</v>
      </c>
      <c r="B21" s="22">
        <v>72</v>
      </c>
      <c r="C21" s="30" t="s">
        <v>72</v>
      </c>
      <c r="D21" s="31">
        <f>2.376+2.376+2.376</f>
        <v>7.128</v>
      </c>
      <c r="E21" s="23"/>
      <c r="F21" s="23"/>
      <c r="G21" s="23"/>
      <c r="H21" s="23"/>
    </row>
    <row r="22" spans="1:8" ht="67.5" customHeight="1">
      <c r="A22" s="21" t="s">
        <v>81</v>
      </c>
      <c r="B22" s="22">
        <v>72</v>
      </c>
      <c r="C22" s="30" t="s">
        <v>72</v>
      </c>
      <c r="D22" s="31">
        <f>2.772+2.772+2.772</f>
        <v>8.315999999999999</v>
      </c>
      <c r="E22" s="23"/>
      <c r="F22" s="23"/>
      <c r="G22" s="23"/>
      <c r="H22" s="23"/>
    </row>
    <row r="23" spans="1:8" ht="67.5" customHeight="1">
      <c r="A23" s="21" t="s">
        <v>67</v>
      </c>
      <c r="B23" s="22">
        <v>25</v>
      </c>
      <c r="C23" s="30" t="s">
        <v>70</v>
      </c>
      <c r="D23" s="31">
        <v>3.564</v>
      </c>
      <c r="E23" s="23"/>
      <c r="F23" s="23"/>
      <c r="G23" s="23"/>
      <c r="H23" s="23"/>
    </row>
    <row r="24" spans="1:8" ht="67.5" customHeight="1">
      <c r="A24" s="21" t="s">
        <v>68</v>
      </c>
      <c r="B24" s="22">
        <v>48</v>
      </c>
      <c r="C24" s="30" t="s">
        <v>73</v>
      </c>
      <c r="D24" s="31">
        <v>3.564</v>
      </c>
      <c r="E24" s="23"/>
      <c r="F24" s="23"/>
      <c r="G24" s="23"/>
      <c r="H24" s="23"/>
    </row>
    <row r="25" spans="1:8" ht="67.5" customHeight="1">
      <c r="A25" s="21" t="s">
        <v>69</v>
      </c>
      <c r="B25" s="22">
        <v>35</v>
      </c>
      <c r="C25" s="30" t="s">
        <v>71</v>
      </c>
      <c r="D25" s="31">
        <v>4.752</v>
      </c>
      <c r="E25" s="23"/>
      <c r="F25" s="23"/>
      <c r="G25" s="23"/>
      <c r="H25" s="23"/>
    </row>
    <row r="26" ht="12.75">
      <c r="D26" s="44"/>
    </row>
    <row r="32" ht="17.25">
      <c r="D32" s="39"/>
    </row>
    <row r="37" spans="7:8" ht="12.75">
      <c r="G37" s="40" t="s">
        <v>36</v>
      </c>
      <c r="H37" s="41">
        <f>D5+D18+D19+D22</f>
        <v>40.509</v>
      </c>
    </row>
    <row r="38" spans="7:8" ht="12.75">
      <c r="G38" s="40" t="s">
        <v>37</v>
      </c>
      <c r="H38" s="41" t="e">
        <f>D4+D6+D7+D8+D9+D14+D15+D16+D17+D20+D21+#REF!</f>
        <v>#REF!</v>
      </c>
    </row>
    <row r="39" spans="4:8" ht="12.75">
      <c r="D39" s="42"/>
      <c r="G39" s="40" t="s">
        <v>38</v>
      </c>
      <c r="H39" s="41"/>
    </row>
    <row r="40" spans="7:8" ht="12.75">
      <c r="G40" s="40" t="s">
        <v>39</v>
      </c>
      <c r="H40" s="41"/>
    </row>
    <row r="41" spans="7:8" ht="12.75">
      <c r="G41" s="40" t="s">
        <v>35</v>
      </c>
      <c r="H41" s="41">
        <f>D10+D11+D12+D13</f>
        <v>55.822829999999996</v>
      </c>
    </row>
    <row r="42" spans="7:8" ht="12.75">
      <c r="G42" s="40" t="s">
        <v>40</v>
      </c>
      <c r="H42" s="41"/>
    </row>
    <row r="43" spans="7:8" ht="12.75">
      <c r="G43" s="40"/>
      <c r="H43" s="40"/>
    </row>
    <row r="44" spans="7:8" ht="12.75">
      <c r="G44" s="40"/>
      <c r="H44" s="40"/>
    </row>
    <row r="45" spans="7:8" ht="12.75">
      <c r="G45" s="40">
        <v>2210</v>
      </c>
      <c r="H45" s="41">
        <f>H42</f>
        <v>0</v>
      </c>
    </row>
    <row r="46" spans="7:8" ht="12.75">
      <c r="G46" s="40">
        <v>2240</v>
      </c>
      <c r="H46" s="45">
        <f>H37+H39+H40</f>
        <v>40.509</v>
      </c>
    </row>
    <row r="47" spans="7:8" ht="12.75">
      <c r="G47" s="40">
        <v>2250</v>
      </c>
      <c r="H47" s="41" t="e">
        <f>H38+H41</f>
        <v>#REF!</v>
      </c>
    </row>
    <row r="48" ht="12.75">
      <c r="H48" s="42" t="e">
        <f>H45+H46+H47</f>
        <v>#REF!</v>
      </c>
    </row>
  </sheetData>
  <sheetProtection/>
  <mergeCells count="3">
    <mergeCell ref="A2:D2"/>
    <mergeCell ref="E2:H2"/>
    <mergeCell ref="A1:H1"/>
  </mergeCells>
  <printOptions horizontalCentered="1"/>
  <pageMargins left="0.7480314960629921" right="0" top="0.4330708661417323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75" zoomScaleNormal="75" zoomScaleSheetLayoutView="96" zoomScalePageLayoutView="0" workbookViewId="0" topLeftCell="A1">
      <selection activeCell="A4" sqref="A4"/>
    </sheetView>
  </sheetViews>
  <sheetFormatPr defaultColWidth="9.375" defaultRowHeight="12.75"/>
  <cols>
    <col min="1" max="1" width="87.50390625" style="15" customWidth="1"/>
    <col min="2" max="2" width="12.50390625" style="15" customWidth="1"/>
    <col min="3" max="3" width="17.375" style="15" customWidth="1"/>
    <col min="4" max="4" width="10.625" style="15" customWidth="1"/>
    <col min="5" max="5" width="27.375" style="15" customWidth="1"/>
    <col min="6" max="6" width="11.50390625" style="15" customWidth="1"/>
    <col min="7" max="7" width="12.375" style="15" customWidth="1"/>
    <col min="8" max="8" width="11.50390625" style="15" customWidth="1"/>
    <col min="9" max="16384" width="9.375" style="10" customWidth="1"/>
  </cols>
  <sheetData>
    <row r="1" spans="1:8" s="8" customFormat="1" ht="41.25" customHeight="1">
      <c r="A1" s="56" t="s">
        <v>13</v>
      </c>
      <c r="B1" s="56"/>
      <c r="C1" s="56"/>
      <c r="D1" s="56"/>
      <c r="E1" s="56"/>
      <c r="F1" s="56"/>
      <c r="G1" s="56"/>
      <c r="H1" s="56"/>
    </row>
    <row r="2" spans="1:8" s="9" customFormat="1" ht="40.5" customHeight="1">
      <c r="A2" s="53" t="s">
        <v>7</v>
      </c>
      <c r="B2" s="54"/>
      <c r="C2" s="54"/>
      <c r="D2" s="55"/>
      <c r="E2" s="53" t="s">
        <v>8</v>
      </c>
      <c r="F2" s="54"/>
      <c r="G2" s="54"/>
      <c r="H2" s="55"/>
    </row>
    <row r="3" spans="1:8" ht="51.75" customHeight="1">
      <c r="A3" s="12" t="s">
        <v>9</v>
      </c>
      <c r="B3" s="12" t="s">
        <v>10</v>
      </c>
      <c r="C3" s="12" t="s">
        <v>11</v>
      </c>
      <c r="D3" s="12" t="s">
        <v>24</v>
      </c>
      <c r="E3" s="12" t="s">
        <v>9</v>
      </c>
      <c r="F3" s="12" t="s">
        <v>10</v>
      </c>
      <c r="G3" s="12" t="s">
        <v>11</v>
      </c>
      <c r="H3" s="12" t="s">
        <v>24</v>
      </c>
    </row>
    <row r="4" spans="1:8" ht="51.75" customHeight="1">
      <c r="A4" s="16" t="s">
        <v>79</v>
      </c>
      <c r="B4" s="12">
        <v>35</v>
      </c>
      <c r="C4" s="51" t="s">
        <v>74</v>
      </c>
      <c r="D4" s="12">
        <v>2.78</v>
      </c>
      <c r="E4" s="12"/>
      <c r="F4" s="12"/>
      <c r="G4" s="12"/>
      <c r="H4" s="12"/>
    </row>
    <row r="5" spans="1:8" ht="51.75" customHeight="1">
      <c r="A5" s="16" t="s">
        <v>80</v>
      </c>
      <c r="B5" s="12">
        <v>22</v>
      </c>
      <c r="C5" s="51" t="s">
        <v>75</v>
      </c>
      <c r="D5" s="12">
        <v>0.834</v>
      </c>
      <c r="E5" s="12"/>
      <c r="F5" s="12"/>
      <c r="G5" s="12"/>
      <c r="H5" s="12"/>
    </row>
    <row r="6" ht="37.5" customHeight="1"/>
    <row r="7" ht="39" customHeight="1"/>
  </sheetData>
  <sheetProtection/>
  <mergeCells count="3">
    <mergeCell ref="A2:D2"/>
    <mergeCell ref="E2:H2"/>
    <mergeCell ref="A1:H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view="pageBreakPreview" zoomScale="75" zoomScaleNormal="106" zoomScaleSheetLayoutView="75" zoomScalePageLayoutView="0" workbookViewId="0" topLeftCell="A1">
      <selection activeCell="G6" sqref="G6"/>
    </sheetView>
  </sheetViews>
  <sheetFormatPr defaultColWidth="9.375" defaultRowHeight="12.75"/>
  <cols>
    <col min="1" max="1" width="19.375" style="6" customWidth="1"/>
    <col min="2" max="2" width="15.50390625" style="2" customWidth="1"/>
    <col min="3" max="3" width="11.625" style="2" customWidth="1"/>
    <col min="4" max="4" width="11.375" style="2" customWidth="1"/>
    <col min="5" max="5" width="10.375" style="2" customWidth="1"/>
    <col min="6" max="6" width="10.625" style="2" customWidth="1"/>
    <col min="7" max="7" width="12.00390625" style="2" customWidth="1"/>
    <col min="8" max="8" width="11.375" style="2" customWidth="1"/>
    <col min="9" max="9" width="10.375" style="2" customWidth="1"/>
    <col min="10" max="10" width="11.00390625" style="2" customWidth="1"/>
    <col min="11" max="11" width="12.50390625" style="2" customWidth="1"/>
    <col min="12" max="12" width="13.00390625" style="2" customWidth="1"/>
    <col min="13" max="13" width="12.00390625" style="2" customWidth="1"/>
    <col min="14" max="14" width="13.50390625" style="2" customWidth="1"/>
    <col min="15" max="16" width="12.00390625" style="2" customWidth="1"/>
    <col min="17" max="16384" width="9.375" style="2" customWidth="1"/>
  </cols>
  <sheetData>
    <row r="1" spans="1:16" ht="20.25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3" customFormat="1" ht="66" customHeight="1">
      <c r="A3" s="58" t="s">
        <v>18</v>
      </c>
      <c r="B3" s="59" t="s">
        <v>16</v>
      </c>
      <c r="C3" s="60" t="s">
        <v>19</v>
      </c>
      <c r="D3" s="60" t="s">
        <v>20</v>
      </c>
      <c r="E3" s="53" t="s">
        <v>21</v>
      </c>
      <c r="F3" s="54"/>
      <c r="G3" s="54"/>
      <c r="H3" s="54"/>
      <c r="I3" s="54"/>
      <c r="J3" s="58" t="s">
        <v>22</v>
      </c>
      <c r="K3" s="58"/>
      <c r="L3" s="58"/>
      <c r="M3" s="58" t="s">
        <v>23</v>
      </c>
      <c r="N3" s="58"/>
      <c r="O3" s="58"/>
      <c r="P3" s="58"/>
    </row>
    <row r="4" spans="1:16" s="4" customFormat="1" ht="91.5" customHeight="1">
      <c r="A4" s="58"/>
      <c r="B4" s="59"/>
      <c r="C4" s="60"/>
      <c r="D4" s="60"/>
      <c r="E4" s="13" t="s">
        <v>0</v>
      </c>
      <c r="F4" s="50" t="s">
        <v>4</v>
      </c>
      <c r="G4" s="14" t="s">
        <v>5</v>
      </c>
      <c r="H4" s="14" t="s">
        <v>6</v>
      </c>
      <c r="I4" s="14" t="s">
        <v>1</v>
      </c>
      <c r="J4" s="14" t="s">
        <v>0</v>
      </c>
      <c r="K4" s="14" t="s">
        <v>2</v>
      </c>
      <c r="L4" s="14" t="s">
        <v>3</v>
      </c>
      <c r="M4" s="14" t="s">
        <v>0</v>
      </c>
      <c r="N4" s="14" t="s">
        <v>34</v>
      </c>
      <c r="O4" s="14" t="s">
        <v>5</v>
      </c>
      <c r="P4" s="14" t="s">
        <v>1</v>
      </c>
    </row>
    <row r="5" spans="1:16" s="4" customFormat="1" ht="126" customHeight="1">
      <c r="A5" s="5" t="s">
        <v>27</v>
      </c>
      <c r="B5" s="1">
        <v>58.75</v>
      </c>
      <c r="C5" s="1">
        <v>26</v>
      </c>
      <c r="D5" s="1">
        <v>502</v>
      </c>
      <c r="E5" s="18">
        <f>SUM(F5:I5)</f>
        <v>6726.67</v>
      </c>
      <c r="F5" s="26">
        <v>5993.4</v>
      </c>
      <c r="G5" s="26">
        <f>233.7+294.07+68</f>
        <v>595.77</v>
      </c>
      <c r="H5" s="17" t="s">
        <v>31</v>
      </c>
      <c r="I5" s="17">
        <f>44.2+57.6+35.7</f>
        <v>137.5</v>
      </c>
      <c r="J5" s="20">
        <f>K5+L5</f>
        <v>0</v>
      </c>
      <c r="K5" s="19">
        <v>0</v>
      </c>
      <c r="L5" s="19">
        <v>0</v>
      </c>
      <c r="M5" s="27">
        <f>SUM(N5:P5)</f>
        <v>68.6</v>
      </c>
      <c r="N5" s="19">
        <f>11.6</f>
        <v>11.6</v>
      </c>
      <c r="O5" s="19">
        <v>0</v>
      </c>
      <c r="P5" s="19">
        <v>57</v>
      </c>
    </row>
    <row r="6" spans="1:16" s="4" customFormat="1" ht="91.5" customHeight="1">
      <c r="A6" s="5" t="s">
        <v>26</v>
      </c>
      <c r="B6" s="1">
        <v>21.5</v>
      </c>
      <c r="C6" s="1">
        <v>36</v>
      </c>
      <c r="D6" s="1">
        <v>349</v>
      </c>
      <c r="E6" s="32">
        <f>SUM(F6:I6)</f>
        <v>3475.6</v>
      </c>
      <c r="F6" s="26">
        <v>3135.8</v>
      </c>
      <c r="G6" s="26">
        <f>156.8+87.7+23.24</f>
        <v>267.74</v>
      </c>
      <c r="H6" s="17" t="s">
        <v>31</v>
      </c>
      <c r="I6" s="17">
        <f>16.8+25+30.26</f>
        <v>72.06</v>
      </c>
      <c r="J6" s="20">
        <f>K6+L6</f>
        <v>0</v>
      </c>
      <c r="K6" s="19">
        <v>0</v>
      </c>
      <c r="L6" s="19">
        <v>0</v>
      </c>
      <c r="M6" s="27">
        <f>SUM(N6:P6)</f>
        <v>0</v>
      </c>
      <c r="N6" s="19">
        <v>0</v>
      </c>
      <c r="O6" s="19">
        <v>0</v>
      </c>
      <c r="P6" s="19"/>
    </row>
    <row r="7" spans="1:16" ht="135" customHeight="1">
      <c r="A7" s="5" t="s">
        <v>65</v>
      </c>
      <c r="B7" s="1">
        <v>53.75</v>
      </c>
      <c r="C7" s="1">
        <v>79</v>
      </c>
      <c r="D7" s="1">
        <v>851</v>
      </c>
      <c r="E7" s="32">
        <f>SUM(F7:I7)</f>
        <v>6252.49</v>
      </c>
      <c r="F7" s="26">
        <v>6111.7</v>
      </c>
      <c r="G7" s="26">
        <f>46.8+44.3+14.6</f>
        <v>105.69999999999999</v>
      </c>
      <c r="H7" s="17"/>
      <c r="I7" s="17">
        <f>6.5+11.6+16.99</f>
        <v>35.09</v>
      </c>
      <c r="J7" s="20"/>
      <c r="K7" s="19"/>
      <c r="L7" s="19"/>
      <c r="M7" s="27"/>
      <c r="N7" s="19"/>
      <c r="O7" s="19"/>
      <c r="P7" s="19"/>
    </row>
    <row r="8" spans="1:16" ht="113.25" customHeight="1">
      <c r="A8" s="5" t="s">
        <v>66</v>
      </c>
      <c r="B8" s="1">
        <v>26.93</v>
      </c>
      <c r="C8" s="1">
        <v>27</v>
      </c>
      <c r="D8" s="1">
        <v>363</v>
      </c>
      <c r="E8" s="32">
        <f>SUM(F8:I8)</f>
        <v>2726.9199999999996</v>
      </c>
      <c r="F8" s="26">
        <v>2687.6</v>
      </c>
      <c r="G8" s="26">
        <f>6.02+5.8+15.8</f>
        <v>27.62</v>
      </c>
      <c r="H8" s="17"/>
      <c r="I8" s="17">
        <f>1.3+2.9+7.5</f>
        <v>11.7</v>
      </c>
      <c r="J8" s="20"/>
      <c r="K8" s="19"/>
      <c r="L8" s="19"/>
      <c r="M8" s="27"/>
      <c r="N8" s="19"/>
      <c r="O8" s="19"/>
      <c r="P8" s="19"/>
    </row>
    <row r="11" spans="2:3" ht="15">
      <c r="B11" s="7"/>
      <c r="C11" s="7"/>
    </row>
  </sheetData>
  <sheetProtection/>
  <mergeCells count="8">
    <mergeCell ref="A1:P1"/>
    <mergeCell ref="A3:A4"/>
    <mergeCell ref="B3:B4"/>
    <mergeCell ref="C3:C4"/>
    <mergeCell ref="D3:D4"/>
    <mergeCell ref="E3:I3"/>
    <mergeCell ref="J3:L3"/>
    <mergeCell ref="M3:P3"/>
  </mergeCells>
  <printOptions/>
  <pageMargins left="0.4" right="0.48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view="pageBreakPreview" zoomScale="118" zoomScaleNormal="150" zoomScaleSheetLayoutView="118" zoomScalePageLayoutView="0" workbookViewId="0" topLeftCell="A1">
      <selection activeCell="B4" sqref="B4"/>
    </sheetView>
  </sheetViews>
  <sheetFormatPr defaultColWidth="9.00390625" defaultRowHeight="12.75"/>
  <cols>
    <col min="1" max="1" width="58.625" style="0" customWidth="1"/>
    <col min="2" max="2" width="22.625" style="0" customWidth="1"/>
  </cols>
  <sheetData>
    <row r="1" spans="1:2" ht="39.75" customHeight="1">
      <c r="A1" s="61" t="s">
        <v>28</v>
      </c>
      <c r="B1" s="61"/>
    </row>
    <row r="2" spans="1:2" ht="52.5" customHeight="1">
      <c r="A2" s="12" t="s">
        <v>14</v>
      </c>
      <c r="B2" s="12" t="s">
        <v>17</v>
      </c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view="pageBreakPreview" zoomScale="106" zoomScaleNormal="150" zoomScaleSheetLayoutView="106" zoomScalePageLayoutView="0" workbookViewId="0" topLeftCell="A1">
      <selection activeCell="A3" sqref="A3"/>
    </sheetView>
  </sheetViews>
  <sheetFormatPr defaultColWidth="9.375" defaultRowHeight="12.75"/>
  <cols>
    <col min="1" max="1" width="37.625" style="15" customWidth="1"/>
    <col min="2" max="2" width="26.375" style="15" customWidth="1"/>
    <col min="3" max="3" width="26.50390625" style="10" customWidth="1"/>
    <col min="4" max="16384" width="9.375" style="10" customWidth="1"/>
  </cols>
  <sheetData>
    <row r="1" spans="1:3" s="8" customFormat="1" ht="41.25" customHeight="1">
      <c r="A1" s="56" t="s">
        <v>32</v>
      </c>
      <c r="B1" s="56"/>
      <c r="C1" s="56"/>
    </row>
    <row r="2" spans="1:3" ht="44.25" customHeight="1">
      <c r="A2" s="12" t="s">
        <v>14</v>
      </c>
      <c r="B2" s="12" t="s">
        <v>41</v>
      </c>
      <c r="C2" s="12" t="s">
        <v>43</v>
      </c>
    </row>
    <row r="3" spans="1:3" ht="57.75" customHeight="1">
      <c r="A3" s="1" t="s">
        <v>76</v>
      </c>
      <c r="B3" s="26">
        <v>2248.3</v>
      </c>
      <c r="C3" s="19">
        <v>0</v>
      </c>
    </row>
  </sheetData>
  <sheetProtection/>
  <mergeCells count="1">
    <mergeCell ref="A1:C1"/>
  </mergeCells>
  <printOptions horizontalCentered="1"/>
  <pageMargins left="0.3937007874015748" right="0.51181102362204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7"/>
  <sheetViews>
    <sheetView view="pageBreakPreview" zoomScale="60" workbookViewId="0" topLeftCell="A1">
      <selection activeCell="A6" sqref="A6:A7"/>
    </sheetView>
  </sheetViews>
  <sheetFormatPr defaultColWidth="9.00390625" defaultRowHeight="12.75"/>
  <cols>
    <col min="1" max="1" width="59.375" style="0" customWidth="1"/>
    <col min="2" max="2" width="25.50390625" style="0" customWidth="1"/>
    <col min="3" max="3" width="23.625" style="0" customWidth="1"/>
  </cols>
  <sheetData>
    <row r="3" spans="1:3" ht="76.5" customHeight="1">
      <c r="A3" s="61" t="s">
        <v>33</v>
      </c>
      <c r="B3" s="61"/>
      <c r="C3" s="61"/>
    </row>
    <row r="4" spans="1:3" ht="21.75" customHeight="1">
      <c r="A4" s="62" t="s">
        <v>25</v>
      </c>
      <c r="B4" s="64" t="s">
        <v>17</v>
      </c>
      <c r="C4" s="65"/>
    </row>
    <row r="5" spans="1:3" ht="15">
      <c r="A5" s="63"/>
      <c r="B5" s="12" t="s">
        <v>29</v>
      </c>
      <c r="C5" s="24" t="s">
        <v>30</v>
      </c>
    </row>
    <row r="6" spans="1:3" ht="51" customHeight="1">
      <c r="A6" s="16" t="s">
        <v>77</v>
      </c>
      <c r="B6" s="17">
        <v>446.6</v>
      </c>
      <c r="C6" s="25">
        <v>0</v>
      </c>
    </row>
    <row r="7" spans="1:3" ht="42" customHeight="1">
      <c r="A7" s="16" t="s">
        <v>78</v>
      </c>
      <c r="B7" s="17">
        <v>186</v>
      </c>
      <c r="C7" s="25">
        <v>0</v>
      </c>
    </row>
  </sheetData>
  <sheetProtection/>
  <mergeCells count="3">
    <mergeCell ref="A3:C3"/>
    <mergeCell ref="A4:A5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1" zoomScaleNormal="150" zoomScaleSheetLayoutView="91" zoomScalePageLayoutView="0" workbookViewId="0" topLeftCell="A3">
      <selection activeCell="D12" sqref="D12"/>
    </sheetView>
  </sheetViews>
  <sheetFormatPr defaultColWidth="9.00390625" defaultRowHeight="12.75"/>
  <cols>
    <col min="1" max="2" width="6.375" style="0" customWidth="1"/>
    <col min="3" max="3" width="7.625" style="0" customWidth="1"/>
    <col min="7" max="7" width="9.375" style="0" customWidth="1"/>
    <col min="8" max="8" width="22.625" style="0" customWidth="1"/>
  </cols>
  <sheetData>
    <row r="1" spans="1:13" ht="9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61.5" customHeight="1">
      <c r="A2" s="66" t="s">
        <v>42</v>
      </c>
      <c r="B2" s="66"/>
      <c r="C2" s="66"/>
      <c r="D2" s="66"/>
      <c r="E2" s="66"/>
      <c r="F2" s="66"/>
      <c r="G2" s="66"/>
      <c r="H2" s="66"/>
      <c r="I2" s="34"/>
      <c r="J2" s="34"/>
      <c r="K2" s="33"/>
      <c r="L2" s="33"/>
      <c r="M2" s="33"/>
    </row>
    <row r="3" spans="1:13" ht="10.5" customHeight="1">
      <c r="A3" s="33"/>
      <c r="B3" s="33"/>
      <c r="C3" s="35"/>
      <c r="D3" s="35"/>
      <c r="E3" s="35"/>
      <c r="F3" s="35"/>
      <c r="G3" s="35"/>
      <c r="H3" s="35"/>
      <c r="I3" s="35"/>
      <c r="J3" s="35"/>
      <c r="K3" s="33"/>
      <c r="L3" s="33"/>
      <c r="M3" s="33"/>
    </row>
    <row r="4" spans="1:13" ht="33" customHeight="1">
      <c r="A4" s="67" t="s">
        <v>25</v>
      </c>
      <c r="B4" s="68"/>
      <c r="C4" s="68"/>
      <c r="D4" s="68"/>
      <c r="E4" s="68"/>
      <c r="F4" s="68"/>
      <c r="G4" s="69"/>
      <c r="H4" s="37" t="s">
        <v>17</v>
      </c>
      <c r="I4" s="36"/>
      <c r="J4" s="36"/>
      <c r="K4" s="36"/>
      <c r="L4" s="33"/>
      <c r="M4" s="33"/>
    </row>
    <row r="5" spans="1:13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</sheetData>
  <sheetProtection/>
  <mergeCells count="2">
    <mergeCell ref="A2:H2"/>
    <mergeCell ref="A4:G4"/>
  </mergeCells>
  <printOptions horizontalCentered="1"/>
  <pageMargins left="0.7874015748031497" right="0.7874015748031497" top="0.984251968503937" bottom="0.3937007874015748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Ivancheskul</cp:lastModifiedBy>
  <cp:lastPrinted>2022-10-13T06:56:48Z</cp:lastPrinted>
  <dcterms:created xsi:type="dcterms:W3CDTF">2014-10-05T06:34:22Z</dcterms:created>
  <dcterms:modified xsi:type="dcterms:W3CDTF">2022-12-13T15:58:18Z</dcterms:modified>
  <cp:category/>
  <cp:version/>
  <cp:contentType/>
  <cp:contentStatus/>
</cp:coreProperties>
</file>