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6" activeTab="4"/>
  </bookViews>
  <sheets>
    <sheet name="Олімпійські види спорту" sheetId="1" r:id="rId1"/>
    <sheet name="Неолімпійські види спорту" sheetId="2" r:id="rId2"/>
    <sheet name="ДЮСШ" sheetId="3" r:id="rId3"/>
    <sheet name="Громадські роботи" sheetId="4" r:id="rId4"/>
    <sheet name="Фінансова підтримка" sheetId="5" r:id="rId5"/>
    <sheet name="1315062" sheetId="6" r:id="rId6"/>
    <sheet name="Інші видатки" sheetId="7" r:id="rId7"/>
  </sheets>
  <definedNames>
    <definedName name="_xlnm.Print_Area" localSheetId="0">'Олімпійські види спорту'!$A$1:$H$40</definedName>
  </definedNames>
  <calcPr fullCalcOnLoad="1"/>
</workbook>
</file>

<file path=xl/sharedStrings.xml><?xml version="1.0" encoding="utf-8"?>
<sst xmlns="http://schemas.openxmlformats.org/spreadsheetml/2006/main" count="223" uniqueCount="114">
  <si>
    <t>Всього</t>
  </si>
  <si>
    <t>інші поточні видатки</t>
  </si>
  <si>
    <t>придбання обладнання</t>
  </si>
  <si>
    <t>капітальний ремонт, реконструкція, будівництво</t>
  </si>
  <si>
    <t>комунальні послуги та енергоносії</t>
  </si>
  <si>
    <t>продукти харчування</t>
  </si>
  <si>
    <t>Видатки загального фонду міського бюджету</t>
  </si>
  <si>
    <t>Видатки спеціального фонду міського бюджету</t>
  </si>
  <si>
    <t>Назва заходу</t>
  </si>
  <si>
    <t>Кількість учасників</t>
  </si>
  <si>
    <t>Вік учасників</t>
  </si>
  <si>
    <t>Перелік змагань і зборів з олімпійських видів спорту</t>
  </si>
  <si>
    <t>Перелік змагань і зборів з неолімпійських видів спорту</t>
  </si>
  <si>
    <t>Назва споруди/організації, якій надано фінансову підтримку</t>
  </si>
  <si>
    <t>ДЮСШ</t>
  </si>
  <si>
    <t>Штатна чисельність працівників</t>
  </si>
  <si>
    <t>Видатки з міського бюджету, тис.грн.</t>
  </si>
  <si>
    <t>Назва закладу</t>
  </si>
  <si>
    <t>Кількість груп</t>
  </si>
  <si>
    <t>Кількість дітей</t>
  </si>
  <si>
    <t>Видатки загального фонду міського бюджету, тис.грн.</t>
  </si>
  <si>
    <t>Видатки спеціального фонду міського бюджету, тис.грн.</t>
  </si>
  <si>
    <t>Видатки спеціального фонду за рахунок власних надходжень, тис.грн.</t>
  </si>
  <si>
    <t>Вартість заходу, тис.грн.</t>
  </si>
  <si>
    <t>Напрямок використання коштів</t>
  </si>
  <si>
    <t>Чернівецька обласна Асоціація "Техноспорт"</t>
  </si>
  <si>
    <t>Організація та проведення громадських робіт</t>
  </si>
  <si>
    <t>Загальний фонд</t>
  </si>
  <si>
    <t>Спеціальний фонд</t>
  </si>
  <si>
    <t>-</t>
  </si>
  <si>
    <t>Утримання комунальних спортивних споруд</t>
  </si>
  <si>
    <t>Підтримка спорту вищих досягнень та організацій, які здійснюють фізкультурно-спортивну діяльність в регіоні</t>
  </si>
  <si>
    <t>Придблання обладнання</t>
  </si>
  <si>
    <t>Видатки з загального фонду міського бюджету, тис.грн.</t>
  </si>
  <si>
    <t>Виконння заходів за рахунок цільових фондів, утворкних Верховною РадоюАвтоносної Республіки Крим, органами місцевого самоврядування і місцевими органами виконавчої влади і фондів, утворених Верховною РадоюАвтономної Республіки Крим, органами місцевого самоврядування</t>
  </si>
  <si>
    <t>Видатки з спеціального фонду міського бюджету, тис.грн.</t>
  </si>
  <si>
    <t>Р</t>
  </si>
  <si>
    <t>В</t>
  </si>
  <si>
    <t>Чемпіонат м. Чернівців зі стрільби з лука в приміщенні серед кадетів 2003-2005 р.н. та молодших кадетів 2006 р.н. і молодші</t>
  </si>
  <si>
    <t>Першість КБУ "ДЮСШ з футболу м. Чернівців" серед юнаків 2009 -2010 р.н.</t>
  </si>
  <si>
    <t>Прийом команди "Спарта" м. Чернівці для участі у Всеукраїнському турнірі з футболу "Зимовий Кубок ДЮФЛУ-2020"  серед команд дитячо-юнацьких спортивних закладів</t>
  </si>
  <si>
    <t>Відрядження команди КБУ "ДЮСШ м. Чернівців" зі стрільби з лука в м. Харків для участі у Чемпіонаті України зі стрільби з лука в приміщенні серед дорослих та юніорів</t>
  </si>
  <si>
    <t>Відрядження команди КБУ "ДЮСШ з футболу м. Чернівців" 2004 р.н. в м. Хмельницький для участі у Всеукраїнському турнірі з футболу "Зимовий Кубок ДЮФЛУ-2020" серед команд дитячо-юнацьких спортивних закладів</t>
  </si>
  <si>
    <t>Відрядження команди КБУ "ДЮСШ м. Чернівців" зі стрільби з лука в м. Черкаси для участі у чемпіонаті України зі стрільби з лука в приміщенні серед кадетів 2003-2005,2006 року народження  та молодших</t>
  </si>
  <si>
    <t xml:space="preserve">Відрядження команди КБУ "ДЮСШ з футболу м. Чернівців" 2001-2002 р.н. (U-19) в                          м. Хмельницький на навчально-тренувальний збір  </t>
  </si>
  <si>
    <t>Проведення кубку м. Чернівців з автомобільного спорту (крос)</t>
  </si>
  <si>
    <t>Проведення кубку м. чернівців з мотоциклетного спорту (мотокрос)</t>
  </si>
  <si>
    <t>Проведення зимового чемпіонату м. Чернівців з велосипедного спорту (маунтенбайк)</t>
  </si>
  <si>
    <t>Відрядження команди КБУ "ДЮСШ м. Чернівців" з легкої атлетики в м. Київ для участі у чемпіонаті України серед ДЮСШ та СДЮСШОР з легкоатлетичного двоборства у приміщенні (2005-2006 р.н.)</t>
  </si>
  <si>
    <t>Відрядження команди ДЮСШ №4 м. Чернівців у м. Київ для участі  у ІІІ турі Чемпіонату України з волейболу "Дитяча ліга" сезону 2019-2020 років серед юнаків 2004 року народження та молодші</t>
  </si>
  <si>
    <t xml:space="preserve">Відрядження команди КБУ "ДЮСШ з футболу м. Чернівців" 2004 р.н. (U-16) в  м. Вінниця на навчально-тренувальний збір  </t>
  </si>
  <si>
    <t>Проведення чемпіонату м. Чернівців з шашок-64 2020 року</t>
  </si>
  <si>
    <t>Проведення відкритого Чемпіонату м. Чернівців з футзалу сезону 2019-2020 рр. (8 турів)</t>
  </si>
  <si>
    <t xml:space="preserve">Проведення чемпіонату м. Чернівців з шахів 2020 року серед жінок </t>
  </si>
  <si>
    <t>10-11</t>
  </si>
  <si>
    <t>16</t>
  </si>
  <si>
    <t>14-17</t>
  </si>
  <si>
    <t>12-19</t>
  </si>
  <si>
    <t>дорослі</t>
  </si>
  <si>
    <t>14-16</t>
  </si>
  <si>
    <t>19</t>
  </si>
  <si>
    <t>16 та молодші</t>
  </si>
  <si>
    <t>14-15</t>
  </si>
  <si>
    <t>6 і старші</t>
  </si>
  <si>
    <t>8 і старші</t>
  </si>
  <si>
    <t>без обмежень</t>
  </si>
  <si>
    <t>15 і старші</t>
  </si>
  <si>
    <t>юніори, дорослі</t>
  </si>
  <si>
    <t>Прокат щитів</t>
  </si>
  <si>
    <t>заробітна плата з нарахуван-нями</t>
  </si>
  <si>
    <t>15</t>
  </si>
  <si>
    <t>Відрядження на Командний чемпіонат України зі стрільби з лука серед ШВСМ, СДЮШОР, ДЮСШ, УОР, ФСТ та СК</t>
  </si>
  <si>
    <t>Відрядження на І етап Кубка України зі стрільби з лука "Стріли Слобожанщини"</t>
  </si>
  <si>
    <t xml:space="preserve">Навчально-тренувальний збір по підготовці до участі у змаганнях Чемпіонату України 2020/2021 років (вища ліга) дитячо-юнацької футбольної ліги </t>
  </si>
  <si>
    <t>Навчально-тренувальний збір по підготовці до участі у змаганнях Чемпіонату України з футболу серед команд юніорів (U-19)  (перша ліга) сезону 2020/2021 років</t>
  </si>
  <si>
    <t>18</t>
  </si>
  <si>
    <t xml:space="preserve">Навчально-тренувальний збір по підготовці до участі у змаганнях Чемпіонату України 2020/2021 років (вища ліга) дитячо-юнацької футбольної ліги (U-16)  </t>
  </si>
  <si>
    <t xml:space="preserve">Навчально-тренувальний збір по підготовці до участі у змаганнях Чемпіонату України 2020/2021 років (вища ліга) дитячо-юнацької футбольної ліги (U-14)  </t>
  </si>
  <si>
    <t>14</t>
  </si>
  <si>
    <t xml:space="preserve">Навчально-тренувальний збір по підготовці до участі у змаганнях Чемпіонату України 2020/2021 років (вища ліга) дитячо-юнацької футбольної ліги (U-17)  </t>
  </si>
  <si>
    <t>Відрядження на Чемпіонат України зі стрільби з лука серед юніорів 2000 р.н. та молодших</t>
  </si>
  <si>
    <t>Відрядження на Міжнародні змагання "Золота осінь" зі стрільби з лука серед дорослих та кадетів 2003 р.н. і молодших</t>
  </si>
  <si>
    <t>17</t>
  </si>
  <si>
    <t>Відрядження на Чемпіонат України серед ДЮСШ та СДЮШОР серед юнаків 2007-2008 р.н. (чотириборство)</t>
  </si>
  <si>
    <t>13-14</t>
  </si>
  <si>
    <t>Відрядження на Всеукраїнські змагання "Кубок ВЮБЛ" серед юнацьких команд сезону 2020-2021 років</t>
  </si>
  <si>
    <t>Відрядження на Чемпіонат України зі стрільби з лука серед  кадетів 2003-2005, 2006 р.н. і молодших</t>
  </si>
  <si>
    <t>Відрядження на Чемпіонат України з футболу серед команд дитячо-юнацьких спортивних закладів сезону 2020/2021 років U-15</t>
  </si>
  <si>
    <t>Відрядження на Чемпіонат України з футболу серед команд дитячо-юнацьких спортивних закладів сезону 2020/2021 років U-17</t>
  </si>
  <si>
    <t>Чемпіонат м. Чернівців з пляжного волейболу серед жіночих команд</t>
  </si>
  <si>
    <t>Чемпіонат м. Чернівців з пляжного волейболу серед чоловічих команд</t>
  </si>
  <si>
    <t>Чемпіонат м. Чернівців з велосипедного спорту (маунтенбайк)</t>
  </si>
  <si>
    <t>Прийом команди "ФК Янтарний" м. Новояворівськ для участі у Чемпіонаті України з футболу серед команд дитячо-юнацьких спортивних закладів сезону 2020-2021 рр. U-14</t>
  </si>
  <si>
    <t>Прийом команди "Поділля" м.Хмельницький для участі у Чемпіонаті України з футболу серед команд дитячо-юнацьких спортивних закладів сезону 2020-2021 рр. U-16</t>
  </si>
  <si>
    <t xml:space="preserve">Прийом команди "Прикарпаття" м.Івано-Франківськ для участі у Чемпіонаті України з футболу серед юніорів (U-19) перша ліга сезону 2020-2021 рр. </t>
  </si>
  <si>
    <t>Турнір з боксу на Кубок Едуарда та Олександра Погодіних</t>
  </si>
  <si>
    <t>20</t>
  </si>
  <si>
    <t>Користування спортивними спорудами</t>
  </si>
  <si>
    <t>Відрядження на Чемпіонат України зі стрільби з лука серед  дорослих</t>
  </si>
  <si>
    <t>16-19</t>
  </si>
  <si>
    <t>18-20</t>
  </si>
  <si>
    <t>15-17</t>
  </si>
  <si>
    <t>15-19</t>
  </si>
  <si>
    <t>14-18</t>
  </si>
  <si>
    <t>юнаки</t>
  </si>
  <si>
    <t>Дитячо-юнацька спортивна школа №1</t>
  </si>
  <si>
    <t>Дитячо-юнацька спортивна школа  №4</t>
  </si>
  <si>
    <t>Виплата стипендій Чернівецького міського голови провідним та перспективним спортсменам міста</t>
  </si>
  <si>
    <t>Виплата грошових винагород спортсменам і тренерам з олімпійських та неолімпійських видів спорту, видів спорту інвалідів</t>
  </si>
  <si>
    <t>Комунальне спортивно-оздоровче підприємство "Буковина"</t>
  </si>
  <si>
    <t>Дитячо-юнацька спортивна школа  з футболу м.Чернівців</t>
  </si>
  <si>
    <t>Дитячо-юнацька спортивна школа м.Чернівців</t>
  </si>
  <si>
    <t>Відрядження команди ДЮСШ №4 м. Чернівців у м. Львів для участі у ІV турі Чемпіонату України з волейболу сезону 2019-2020 року серед жіночих команд вищої ліги</t>
  </si>
  <si>
    <t>Відрядження команди ДЮСШ №4 м. Чернівців у м. Біла Церква для участі у ІІІ турі Чемпіонату України "Дитяча Ліга" з волейболу сезону 2019-2020 року серед дівчат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</si>
</sst>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8" fontId="14" fillId="0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88" fontId="14" fillId="33" borderId="10" xfId="0" applyNumberFormat="1" applyFont="1" applyFill="1" applyBorder="1" applyAlignment="1">
      <alignment horizontal="center" vertical="center" wrapText="1"/>
    </xf>
    <xf numFmtId="188" fontId="5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88" fontId="52" fillId="0" borderId="14" xfId="0" applyNumberFormat="1" applyFont="1" applyFill="1" applyBorder="1" applyAlignment="1">
      <alignment horizontal="center" vertical="center" wrapText="1"/>
    </xf>
    <xf numFmtId="188" fontId="1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60" zoomScaleNormal="60" zoomScalePageLayoutView="0" workbookViewId="0" topLeftCell="A31">
      <selection activeCell="A41" sqref="A41:IV299"/>
    </sheetView>
  </sheetViews>
  <sheetFormatPr defaultColWidth="9.125" defaultRowHeight="12.75"/>
  <cols>
    <col min="1" max="1" width="106.00390625" style="10" customWidth="1"/>
    <col min="2" max="2" width="12.50390625" style="10" customWidth="1"/>
    <col min="3" max="3" width="19.50390625" style="10" customWidth="1"/>
    <col min="4" max="4" width="22.875" style="10" customWidth="1"/>
    <col min="5" max="5" width="16.00390625" style="10" customWidth="1"/>
    <col min="6" max="6" width="12.625" style="10" customWidth="1"/>
    <col min="7" max="7" width="17.50390625" style="10" customWidth="1"/>
    <col min="8" max="8" width="22.50390625" style="10" customWidth="1"/>
    <col min="9" max="16384" width="9.125" style="10" customWidth="1"/>
  </cols>
  <sheetData>
    <row r="1" spans="1:8" s="8" customFormat="1" ht="41.25" customHeight="1">
      <c r="A1" s="50" t="s">
        <v>11</v>
      </c>
      <c r="B1" s="50"/>
      <c r="C1" s="50"/>
      <c r="D1" s="50"/>
      <c r="E1" s="50"/>
      <c r="F1" s="50"/>
      <c r="G1" s="50"/>
      <c r="H1" s="50"/>
    </row>
    <row r="2" spans="1:8" s="9" customFormat="1" ht="40.5" customHeight="1">
      <c r="A2" s="47" t="s">
        <v>6</v>
      </c>
      <c r="B2" s="48"/>
      <c r="C2" s="48"/>
      <c r="D2" s="49"/>
      <c r="E2" s="47" t="s">
        <v>7</v>
      </c>
      <c r="F2" s="48"/>
      <c r="G2" s="48"/>
      <c r="H2" s="49"/>
    </row>
    <row r="3" spans="1:8" ht="30.75">
      <c r="A3" s="12" t="s">
        <v>8</v>
      </c>
      <c r="B3" s="12" t="s">
        <v>9</v>
      </c>
      <c r="C3" s="12" t="s">
        <v>10</v>
      </c>
      <c r="D3" s="12" t="s">
        <v>23</v>
      </c>
      <c r="E3" s="12" t="s">
        <v>8</v>
      </c>
      <c r="F3" s="12" t="s">
        <v>9</v>
      </c>
      <c r="G3" s="12" t="s">
        <v>10</v>
      </c>
      <c r="H3" s="12" t="s">
        <v>23</v>
      </c>
    </row>
    <row r="4" spans="1:10" ht="36" customHeight="1">
      <c r="A4" s="64" t="s">
        <v>39</v>
      </c>
      <c r="B4" s="28">
        <v>76</v>
      </c>
      <c r="C4" s="29" t="s">
        <v>54</v>
      </c>
      <c r="D4" s="39">
        <v>1.044</v>
      </c>
      <c r="E4" s="23" t="s">
        <v>29</v>
      </c>
      <c r="F4" s="23" t="s">
        <v>29</v>
      </c>
      <c r="G4" s="23" t="s">
        <v>29</v>
      </c>
      <c r="H4" s="23" t="s">
        <v>29</v>
      </c>
      <c r="J4" s="41" t="s">
        <v>36</v>
      </c>
    </row>
    <row r="5" spans="1:8" ht="55.5" customHeight="1">
      <c r="A5" s="64" t="s">
        <v>40</v>
      </c>
      <c r="B5" s="22">
        <v>40</v>
      </c>
      <c r="C5" s="30" t="s">
        <v>55</v>
      </c>
      <c r="D5" s="39">
        <v>2.45</v>
      </c>
      <c r="E5" s="23" t="s">
        <v>29</v>
      </c>
      <c r="F5" s="23" t="s">
        <v>29</v>
      </c>
      <c r="G5" s="23" t="s">
        <v>29</v>
      </c>
      <c r="H5" s="23" t="s">
        <v>29</v>
      </c>
    </row>
    <row r="6" spans="1:10" ht="37.5" customHeight="1">
      <c r="A6" s="64" t="s">
        <v>38</v>
      </c>
      <c r="B6" s="22">
        <v>80</v>
      </c>
      <c r="C6" s="30" t="s">
        <v>56</v>
      </c>
      <c r="D6" s="39">
        <v>4.785</v>
      </c>
      <c r="E6" s="23" t="s">
        <v>29</v>
      </c>
      <c r="F6" s="23" t="s">
        <v>29</v>
      </c>
      <c r="G6" s="23" t="s">
        <v>29</v>
      </c>
      <c r="H6" s="23" t="s">
        <v>29</v>
      </c>
      <c r="J6" s="41" t="s">
        <v>37</v>
      </c>
    </row>
    <row r="7" spans="1:8" ht="40.5" customHeight="1">
      <c r="A7" s="65" t="s">
        <v>112</v>
      </c>
      <c r="B7" s="22">
        <v>12</v>
      </c>
      <c r="C7" s="30" t="s">
        <v>58</v>
      </c>
      <c r="D7" s="42">
        <v>16.02</v>
      </c>
      <c r="E7" s="23" t="s">
        <v>29</v>
      </c>
      <c r="F7" s="23" t="s">
        <v>29</v>
      </c>
      <c r="G7" s="23" t="s">
        <v>29</v>
      </c>
      <c r="H7" s="23" t="s">
        <v>29</v>
      </c>
    </row>
    <row r="8" spans="1:8" ht="50.25" customHeight="1">
      <c r="A8" s="64" t="s">
        <v>41</v>
      </c>
      <c r="B8" s="22">
        <v>5</v>
      </c>
      <c r="C8" s="30" t="s">
        <v>67</v>
      </c>
      <c r="D8" s="39">
        <v>16.8463</v>
      </c>
      <c r="E8" s="23" t="s">
        <v>29</v>
      </c>
      <c r="F8" s="23" t="s">
        <v>29</v>
      </c>
      <c r="G8" s="23" t="s">
        <v>29</v>
      </c>
      <c r="H8" s="23" t="s">
        <v>29</v>
      </c>
    </row>
    <row r="9" spans="1:8" ht="58.5" customHeight="1">
      <c r="A9" s="64" t="s">
        <v>42</v>
      </c>
      <c r="B9" s="22">
        <v>18</v>
      </c>
      <c r="C9" s="30" t="s">
        <v>55</v>
      </c>
      <c r="D9" s="39">
        <v>14.5</v>
      </c>
      <c r="E9" s="23" t="s">
        <v>29</v>
      </c>
      <c r="F9" s="23" t="s">
        <v>29</v>
      </c>
      <c r="G9" s="23" t="s">
        <v>29</v>
      </c>
      <c r="H9" s="23" t="s">
        <v>29</v>
      </c>
    </row>
    <row r="10" spans="1:8" ht="59.25" customHeight="1">
      <c r="A10" s="64" t="s">
        <v>43</v>
      </c>
      <c r="B10" s="22">
        <v>4</v>
      </c>
      <c r="C10" s="30" t="s">
        <v>59</v>
      </c>
      <c r="D10" s="31">
        <v>10.65534</v>
      </c>
      <c r="E10" s="23" t="s">
        <v>29</v>
      </c>
      <c r="F10" s="23" t="s">
        <v>29</v>
      </c>
      <c r="G10" s="23" t="s">
        <v>29</v>
      </c>
      <c r="H10" s="23" t="s">
        <v>29</v>
      </c>
    </row>
    <row r="11" spans="1:8" ht="47.25" customHeight="1">
      <c r="A11" s="64" t="s">
        <v>113</v>
      </c>
      <c r="B11" s="22">
        <v>11</v>
      </c>
      <c r="C11" s="30"/>
      <c r="D11" s="38">
        <v>16.6864</v>
      </c>
      <c r="E11" s="23" t="s">
        <v>29</v>
      </c>
      <c r="F11" s="23" t="s">
        <v>29</v>
      </c>
      <c r="G11" s="23" t="s">
        <v>29</v>
      </c>
      <c r="H11" s="23" t="s">
        <v>29</v>
      </c>
    </row>
    <row r="12" spans="1:8" ht="39" customHeight="1">
      <c r="A12" s="64" t="s">
        <v>44</v>
      </c>
      <c r="B12" s="22">
        <v>18</v>
      </c>
      <c r="C12" s="30" t="s">
        <v>60</v>
      </c>
      <c r="D12" s="31">
        <v>17.1</v>
      </c>
      <c r="E12" s="23" t="s">
        <v>29</v>
      </c>
      <c r="F12" s="23" t="s">
        <v>29</v>
      </c>
      <c r="G12" s="23" t="s">
        <v>29</v>
      </c>
      <c r="H12" s="23" t="s">
        <v>29</v>
      </c>
    </row>
    <row r="13" spans="1:8" ht="39" customHeight="1">
      <c r="A13" s="64" t="s">
        <v>47</v>
      </c>
      <c r="B13" s="22">
        <v>55</v>
      </c>
      <c r="C13" s="30" t="s">
        <v>57</v>
      </c>
      <c r="D13" s="31">
        <v>2.262</v>
      </c>
      <c r="E13" s="23" t="s">
        <v>29</v>
      </c>
      <c r="F13" s="23" t="s">
        <v>29</v>
      </c>
      <c r="G13" s="23" t="s">
        <v>29</v>
      </c>
      <c r="H13" s="23" t="s">
        <v>29</v>
      </c>
    </row>
    <row r="14" spans="1:8" ht="66" customHeight="1">
      <c r="A14" s="64" t="s">
        <v>48</v>
      </c>
      <c r="B14" s="22">
        <v>8</v>
      </c>
      <c r="C14" s="30" t="s">
        <v>62</v>
      </c>
      <c r="D14" s="31">
        <v>10.15907</v>
      </c>
      <c r="E14" s="23" t="s">
        <v>29</v>
      </c>
      <c r="F14" s="23" t="s">
        <v>29</v>
      </c>
      <c r="G14" s="23" t="s">
        <v>29</v>
      </c>
      <c r="H14" s="23" t="s">
        <v>29</v>
      </c>
    </row>
    <row r="15" spans="1:8" ht="67.5" customHeight="1">
      <c r="A15" s="21" t="s">
        <v>49</v>
      </c>
      <c r="B15" s="22">
        <v>12</v>
      </c>
      <c r="C15" s="30" t="s">
        <v>61</v>
      </c>
      <c r="D15" s="31">
        <v>18.45362</v>
      </c>
      <c r="E15" s="23" t="s">
        <v>29</v>
      </c>
      <c r="F15" s="23" t="s">
        <v>29</v>
      </c>
      <c r="G15" s="23" t="s">
        <v>29</v>
      </c>
      <c r="H15" s="23" t="s">
        <v>29</v>
      </c>
    </row>
    <row r="16" spans="1:8" ht="44.25" customHeight="1">
      <c r="A16" s="21" t="s">
        <v>50</v>
      </c>
      <c r="B16" s="22">
        <v>18</v>
      </c>
      <c r="C16" s="30" t="s">
        <v>55</v>
      </c>
      <c r="D16" s="31">
        <v>17.1</v>
      </c>
      <c r="E16" s="23" t="s">
        <v>29</v>
      </c>
      <c r="F16" s="23" t="s">
        <v>29</v>
      </c>
      <c r="G16" s="23" t="s">
        <v>29</v>
      </c>
      <c r="H16" s="23" t="s">
        <v>29</v>
      </c>
    </row>
    <row r="17" spans="1:8" ht="29.25" customHeight="1">
      <c r="A17" s="21" t="s">
        <v>68</v>
      </c>
      <c r="B17" s="22"/>
      <c r="C17" s="30"/>
      <c r="D17" s="31">
        <v>4.05</v>
      </c>
      <c r="E17" s="23"/>
      <c r="F17" s="23"/>
      <c r="G17" s="23"/>
      <c r="H17" s="23"/>
    </row>
    <row r="18" spans="1:8" ht="54.75" customHeight="1">
      <c r="A18" s="21" t="s">
        <v>71</v>
      </c>
      <c r="B18" s="22">
        <v>8</v>
      </c>
      <c r="C18" s="30" t="s">
        <v>102</v>
      </c>
      <c r="D18" s="31">
        <v>15.3</v>
      </c>
      <c r="E18" s="23"/>
      <c r="F18" s="23"/>
      <c r="G18" s="23"/>
      <c r="H18" s="23"/>
    </row>
    <row r="19" spans="1:8" ht="29.25" customHeight="1">
      <c r="A19" s="21" t="s">
        <v>72</v>
      </c>
      <c r="B19" s="22">
        <v>4</v>
      </c>
      <c r="C19" s="30" t="s">
        <v>99</v>
      </c>
      <c r="D19" s="38">
        <v>10.4</v>
      </c>
      <c r="E19" s="23"/>
      <c r="F19" s="23"/>
      <c r="G19" s="23"/>
      <c r="H19" s="23"/>
    </row>
    <row r="20" spans="1:8" ht="44.25" customHeight="1">
      <c r="A20" s="21" t="s">
        <v>73</v>
      </c>
      <c r="B20" s="22">
        <v>18</v>
      </c>
      <c r="C20" s="30" t="s">
        <v>70</v>
      </c>
      <c r="D20" s="31">
        <v>17.1</v>
      </c>
      <c r="E20" s="23"/>
      <c r="F20" s="23"/>
      <c r="G20" s="23"/>
      <c r="H20" s="23"/>
    </row>
    <row r="21" spans="1:8" ht="42.75" customHeight="1">
      <c r="A21" s="21" t="s">
        <v>74</v>
      </c>
      <c r="B21" s="22">
        <v>18</v>
      </c>
      <c r="C21" s="30" t="s">
        <v>75</v>
      </c>
      <c r="D21" s="31">
        <v>17.1</v>
      </c>
      <c r="E21" s="23"/>
      <c r="F21" s="23"/>
      <c r="G21" s="23"/>
      <c r="H21" s="23"/>
    </row>
    <row r="22" spans="1:8" ht="40.5" customHeight="1">
      <c r="A22" s="21" t="s">
        <v>76</v>
      </c>
      <c r="B22" s="22">
        <v>18</v>
      </c>
      <c r="C22" s="30" t="s">
        <v>55</v>
      </c>
      <c r="D22" s="31">
        <v>17.1</v>
      </c>
      <c r="E22" s="23"/>
      <c r="F22" s="23"/>
      <c r="G22" s="23"/>
      <c r="H22" s="23"/>
    </row>
    <row r="23" spans="1:8" ht="51.75" customHeight="1">
      <c r="A23" s="21" t="s">
        <v>77</v>
      </c>
      <c r="B23" s="22">
        <v>18</v>
      </c>
      <c r="C23" s="30" t="s">
        <v>78</v>
      </c>
      <c r="D23" s="31">
        <v>17.1</v>
      </c>
      <c r="E23" s="23"/>
      <c r="F23" s="23"/>
      <c r="G23" s="23"/>
      <c r="H23" s="23"/>
    </row>
    <row r="24" spans="1:8" ht="45" customHeight="1">
      <c r="A24" s="21" t="s">
        <v>79</v>
      </c>
      <c r="B24" s="22">
        <v>18</v>
      </c>
      <c r="C24" s="30" t="s">
        <v>82</v>
      </c>
      <c r="D24" s="31">
        <v>17.1</v>
      </c>
      <c r="E24" s="23"/>
      <c r="F24" s="23"/>
      <c r="G24" s="23"/>
      <c r="H24" s="23"/>
    </row>
    <row r="25" spans="1:8" ht="29.25" customHeight="1">
      <c r="A25" s="21" t="s">
        <v>80</v>
      </c>
      <c r="B25" s="22">
        <v>5</v>
      </c>
      <c r="C25" s="30" t="s">
        <v>100</v>
      </c>
      <c r="D25" s="38">
        <v>6.4</v>
      </c>
      <c r="E25" s="23"/>
      <c r="F25" s="23"/>
      <c r="G25" s="23"/>
      <c r="H25" s="23"/>
    </row>
    <row r="26" spans="1:8" ht="40.5" customHeight="1">
      <c r="A26" s="21" t="s">
        <v>81</v>
      </c>
      <c r="B26" s="22">
        <v>5</v>
      </c>
      <c r="C26" s="30" t="s">
        <v>101</v>
      </c>
      <c r="D26" s="38">
        <v>13.7</v>
      </c>
      <c r="E26" s="23"/>
      <c r="F26" s="23"/>
      <c r="G26" s="23"/>
      <c r="H26" s="23"/>
    </row>
    <row r="27" spans="1:8" ht="40.5" customHeight="1">
      <c r="A27" s="21" t="s">
        <v>83</v>
      </c>
      <c r="B27" s="22">
        <v>12</v>
      </c>
      <c r="C27" s="30" t="s">
        <v>84</v>
      </c>
      <c r="D27" s="38">
        <v>14.9</v>
      </c>
      <c r="E27" s="23"/>
      <c r="F27" s="23"/>
      <c r="G27" s="23"/>
      <c r="H27" s="23"/>
    </row>
    <row r="28" spans="1:8" ht="36.75" customHeight="1">
      <c r="A28" s="21" t="s">
        <v>85</v>
      </c>
      <c r="B28" s="22">
        <v>12</v>
      </c>
      <c r="C28" s="30" t="s">
        <v>103</v>
      </c>
      <c r="D28" s="38">
        <v>15.6</v>
      </c>
      <c r="E28" s="23"/>
      <c r="F28" s="23"/>
      <c r="G28" s="23"/>
      <c r="H28" s="23"/>
    </row>
    <row r="29" spans="1:8" ht="29.25" customHeight="1">
      <c r="A29" s="21" t="s">
        <v>86</v>
      </c>
      <c r="B29" s="22">
        <v>1</v>
      </c>
      <c r="C29" s="30" t="s">
        <v>78</v>
      </c>
      <c r="D29" s="38">
        <v>2.8</v>
      </c>
      <c r="E29" s="23"/>
      <c r="F29" s="23"/>
      <c r="G29" s="23"/>
      <c r="H29" s="23"/>
    </row>
    <row r="30" spans="1:8" ht="43.5" customHeight="1">
      <c r="A30" s="21" t="s">
        <v>87</v>
      </c>
      <c r="B30" s="22">
        <v>18</v>
      </c>
      <c r="C30" s="30" t="s">
        <v>70</v>
      </c>
      <c r="D30" s="38">
        <v>3.7</v>
      </c>
      <c r="E30" s="23"/>
      <c r="F30" s="23"/>
      <c r="G30" s="23"/>
      <c r="H30" s="23"/>
    </row>
    <row r="31" spans="1:8" ht="48" customHeight="1">
      <c r="A31" s="21" t="s">
        <v>88</v>
      </c>
      <c r="B31" s="22">
        <v>18</v>
      </c>
      <c r="C31" s="30" t="s">
        <v>82</v>
      </c>
      <c r="D31" s="38">
        <v>3.65</v>
      </c>
      <c r="E31" s="23"/>
      <c r="F31" s="23"/>
      <c r="G31" s="23"/>
      <c r="H31" s="23"/>
    </row>
    <row r="32" spans="1:8" ht="29.25" customHeight="1">
      <c r="A32" s="21" t="s">
        <v>98</v>
      </c>
      <c r="B32" s="22">
        <v>2</v>
      </c>
      <c r="C32" s="30" t="s">
        <v>99</v>
      </c>
      <c r="D32" s="38">
        <v>8.4</v>
      </c>
      <c r="E32" s="23"/>
      <c r="F32" s="23"/>
      <c r="G32" s="23"/>
      <c r="H32" s="23"/>
    </row>
    <row r="33" spans="1:8" ht="29.25" customHeight="1">
      <c r="A33" s="44" t="s">
        <v>89</v>
      </c>
      <c r="B33" s="22"/>
      <c r="C33" s="30" t="s">
        <v>65</v>
      </c>
      <c r="D33" s="38">
        <v>3.8</v>
      </c>
      <c r="E33" s="23"/>
      <c r="F33" s="23"/>
      <c r="G33" s="23"/>
      <c r="H33" s="23"/>
    </row>
    <row r="34" spans="1:8" ht="29.25" customHeight="1">
      <c r="A34" s="44" t="s">
        <v>90</v>
      </c>
      <c r="B34" s="22"/>
      <c r="C34" s="30" t="s">
        <v>65</v>
      </c>
      <c r="D34" s="38">
        <v>4.6</v>
      </c>
      <c r="E34" s="23"/>
      <c r="F34" s="23"/>
      <c r="G34" s="23"/>
      <c r="H34" s="23"/>
    </row>
    <row r="35" spans="1:8" ht="29.25" customHeight="1">
      <c r="A35" s="44" t="s">
        <v>91</v>
      </c>
      <c r="B35" s="22"/>
      <c r="C35" s="30" t="s">
        <v>65</v>
      </c>
      <c r="D35" s="31">
        <v>3.5</v>
      </c>
      <c r="E35" s="23"/>
      <c r="F35" s="23"/>
      <c r="G35" s="23"/>
      <c r="H35" s="23"/>
    </row>
    <row r="36" spans="1:8" ht="37.5" customHeight="1">
      <c r="A36" s="45" t="s">
        <v>92</v>
      </c>
      <c r="B36" s="22">
        <v>19</v>
      </c>
      <c r="C36" s="30" t="s">
        <v>78</v>
      </c>
      <c r="D36" s="38">
        <v>2.4</v>
      </c>
      <c r="E36" s="23"/>
      <c r="F36" s="23"/>
      <c r="G36" s="23"/>
      <c r="H36" s="23"/>
    </row>
    <row r="37" spans="1:8" ht="42.75" customHeight="1">
      <c r="A37" s="45" t="s">
        <v>93</v>
      </c>
      <c r="B37" s="22">
        <v>20</v>
      </c>
      <c r="C37" s="30" t="s">
        <v>55</v>
      </c>
      <c r="D37" s="38">
        <v>2.5</v>
      </c>
      <c r="E37" s="23"/>
      <c r="F37" s="23"/>
      <c r="G37" s="23"/>
      <c r="H37" s="23"/>
    </row>
    <row r="38" spans="1:8" ht="40.5" customHeight="1">
      <c r="A38" s="45" t="s">
        <v>94</v>
      </c>
      <c r="B38" s="22">
        <v>22</v>
      </c>
      <c r="C38" s="30" t="s">
        <v>96</v>
      </c>
      <c r="D38" s="38">
        <v>2.5</v>
      </c>
      <c r="E38" s="23"/>
      <c r="F38" s="23"/>
      <c r="G38" s="23"/>
      <c r="H38" s="23"/>
    </row>
    <row r="39" spans="1:8" ht="29.25" customHeight="1">
      <c r="A39" s="44" t="s">
        <v>95</v>
      </c>
      <c r="B39" s="22"/>
      <c r="C39" s="30" t="s">
        <v>104</v>
      </c>
      <c r="D39" s="31">
        <v>4.2</v>
      </c>
      <c r="E39" s="23"/>
      <c r="F39" s="23"/>
      <c r="G39" s="23"/>
      <c r="H39" s="23"/>
    </row>
    <row r="40" spans="1:8" ht="29.25" customHeight="1">
      <c r="A40" s="44" t="s">
        <v>97</v>
      </c>
      <c r="B40" s="22"/>
      <c r="C40" s="30"/>
      <c r="D40" s="31">
        <v>9.6</v>
      </c>
      <c r="E40" s="23"/>
      <c r="F40" s="23"/>
      <c r="G40" s="23"/>
      <c r="H40" s="23"/>
    </row>
  </sheetData>
  <sheetProtection/>
  <mergeCells count="3">
    <mergeCell ref="A2:D2"/>
    <mergeCell ref="E2:H2"/>
    <mergeCell ref="A1:H1"/>
  </mergeCells>
  <printOptions horizontalCentered="1"/>
  <pageMargins left="0.7480314960629921" right="0" top="0.4330708661417323" bottom="0.3937007874015748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60" zoomScaleNormal="80" zoomScalePageLayoutView="0" workbookViewId="0" topLeftCell="A1">
      <selection activeCell="A4" sqref="A4:A8"/>
    </sheetView>
  </sheetViews>
  <sheetFormatPr defaultColWidth="9.125" defaultRowHeight="12.75"/>
  <cols>
    <col min="1" max="1" width="87.50390625" style="15" customWidth="1"/>
    <col min="2" max="2" width="12.50390625" style="15" customWidth="1"/>
    <col min="3" max="3" width="17.125" style="15" customWidth="1"/>
    <col min="4" max="4" width="10.875" style="15" customWidth="1"/>
    <col min="5" max="5" width="27.125" style="15" customWidth="1"/>
    <col min="6" max="6" width="11.50390625" style="15" customWidth="1"/>
    <col min="7" max="7" width="12.125" style="15" customWidth="1"/>
    <col min="8" max="8" width="11.50390625" style="15" customWidth="1"/>
    <col min="9" max="16384" width="9.125" style="10" customWidth="1"/>
  </cols>
  <sheetData>
    <row r="1" spans="1:8" s="8" customFormat="1" ht="41.25" customHeight="1">
      <c r="A1" s="50" t="s">
        <v>12</v>
      </c>
      <c r="B1" s="50"/>
      <c r="C1" s="50"/>
      <c r="D1" s="50"/>
      <c r="E1" s="50"/>
      <c r="F1" s="50"/>
      <c r="G1" s="50"/>
      <c r="H1" s="50"/>
    </row>
    <row r="2" spans="1:8" s="9" customFormat="1" ht="40.5" customHeight="1">
      <c r="A2" s="47" t="s">
        <v>6</v>
      </c>
      <c r="B2" s="48"/>
      <c r="C2" s="48"/>
      <c r="D2" s="49"/>
      <c r="E2" s="47" t="s">
        <v>7</v>
      </c>
      <c r="F2" s="48"/>
      <c r="G2" s="48"/>
      <c r="H2" s="49"/>
    </row>
    <row r="3" spans="1:8" ht="51.75" customHeight="1">
      <c r="A3" s="12" t="s">
        <v>8</v>
      </c>
      <c r="B3" s="12" t="s">
        <v>9</v>
      </c>
      <c r="C3" s="12" t="s">
        <v>10</v>
      </c>
      <c r="D3" s="12" t="s">
        <v>23</v>
      </c>
      <c r="E3" s="12" t="s">
        <v>8</v>
      </c>
      <c r="F3" s="12" t="s">
        <v>9</v>
      </c>
      <c r="G3" s="12" t="s">
        <v>10</v>
      </c>
      <c r="H3" s="12" t="s">
        <v>23</v>
      </c>
    </row>
    <row r="4" spans="1:8" ht="40.5" customHeight="1">
      <c r="A4" s="21" t="s">
        <v>45</v>
      </c>
      <c r="B4" s="1">
        <v>27</v>
      </c>
      <c r="C4" s="40" t="s">
        <v>63</v>
      </c>
      <c r="D4" s="31">
        <v>2.001</v>
      </c>
      <c r="E4" s="22" t="s">
        <v>29</v>
      </c>
      <c r="F4" s="22" t="s">
        <v>29</v>
      </c>
      <c r="G4" s="22" t="s">
        <v>29</v>
      </c>
      <c r="H4" s="22" t="s">
        <v>29</v>
      </c>
    </row>
    <row r="5" spans="1:8" ht="39" customHeight="1">
      <c r="A5" s="21" t="s">
        <v>46</v>
      </c>
      <c r="B5" s="1">
        <v>49</v>
      </c>
      <c r="C5" s="40" t="s">
        <v>64</v>
      </c>
      <c r="D5" s="31">
        <v>2.001</v>
      </c>
      <c r="E5" s="22" t="s">
        <v>29</v>
      </c>
      <c r="F5" s="22" t="s">
        <v>29</v>
      </c>
      <c r="G5" s="22" t="s">
        <v>29</v>
      </c>
      <c r="H5" s="22" t="s">
        <v>29</v>
      </c>
    </row>
    <row r="6" spans="1:8" ht="35.25" customHeight="1">
      <c r="A6" s="21" t="s">
        <v>51</v>
      </c>
      <c r="B6" s="1">
        <v>15</v>
      </c>
      <c r="C6" s="40" t="s">
        <v>65</v>
      </c>
      <c r="D6" s="31">
        <v>0.261</v>
      </c>
      <c r="E6" s="22" t="s">
        <v>29</v>
      </c>
      <c r="F6" s="22" t="s">
        <v>29</v>
      </c>
      <c r="G6" s="22" t="s">
        <v>29</v>
      </c>
      <c r="H6" s="22" t="s">
        <v>29</v>
      </c>
    </row>
    <row r="7" spans="1:8" ht="37.5" customHeight="1">
      <c r="A7" s="43" t="s">
        <v>52</v>
      </c>
      <c r="B7" s="1"/>
      <c r="C7" s="40" t="s">
        <v>66</v>
      </c>
      <c r="D7" s="31">
        <v>2.088</v>
      </c>
      <c r="E7" s="22" t="s">
        <v>29</v>
      </c>
      <c r="F7" s="22" t="s">
        <v>29</v>
      </c>
      <c r="G7" s="22" t="s">
        <v>29</v>
      </c>
      <c r="H7" s="22" t="s">
        <v>29</v>
      </c>
    </row>
    <row r="8" spans="1:8" ht="39" customHeight="1">
      <c r="A8" s="21" t="s">
        <v>53</v>
      </c>
      <c r="B8" s="1">
        <v>14</v>
      </c>
      <c r="C8" s="40" t="s">
        <v>58</v>
      </c>
      <c r="D8" s="31">
        <v>0.783</v>
      </c>
      <c r="E8" s="22" t="s">
        <v>29</v>
      </c>
      <c r="F8" s="22" t="s">
        <v>29</v>
      </c>
      <c r="G8" s="22" t="s">
        <v>29</v>
      </c>
      <c r="H8" s="22" t="s">
        <v>29</v>
      </c>
    </row>
  </sheetData>
  <sheetProtection/>
  <mergeCells count="3">
    <mergeCell ref="A2:D2"/>
    <mergeCell ref="E2:H2"/>
    <mergeCell ref="A1:H1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60" zoomScaleNormal="60" zoomScalePageLayoutView="0" workbookViewId="0" topLeftCell="A4">
      <selection activeCell="F11" sqref="F11"/>
    </sheetView>
  </sheetViews>
  <sheetFormatPr defaultColWidth="9.125" defaultRowHeight="12.75"/>
  <cols>
    <col min="1" max="1" width="19.125" style="6" customWidth="1"/>
    <col min="2" max="2" width="15.50390625" style="2" customWidth="1"/>
    <col min="3" max="3" width="11.875" style="2" customWidth="1"/>
    <col min="4" max="4" width="11.125" style="2" customWidth="1"/>
    <col min="5" max="5" width="10.125" style="2" customWidth="1"/>
    <col min="6" max="6" width="10.875" style="2" customWidth="1"/>
    <col min="7" max="7" width="12.00390625" style="2" customWidth="1"/>
    <col min="8" max="8" width="11.125" style="2" customWidth="1"/>
    <col min="9" max="9" width="10.125" style="2" customWidth="1"/>
    <col min="10" max="10" width="11.00390625" style="2" customWidth="1"/>
    <col min="11" max="11" width="12.50390625" style="2" customWidth="1"/>
    <col min="12" max="12" width="13.00390625" style="2" customWidth="1"/>
    <col min="13" max="13" width="12.00390625" style="2" customWidth="1"/>
    <col min="14" max="14" width="13.50390625" style="2" customWidth="1"/>
    <col min="15" max="16" width="12.00390625" style="2" customWidth="1"/>
    <col min="17" max="16384" width="9.125" style="2" customWidth="1"/>
  </cols>
  <sheetData>
    <row r="1" spans="1:16" ht="20.25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3" customFormat="1" ht="66" customHeight="1">
      <c r="A3" s="52" t="s">
        <v>17</v>
      </c>
      <c r="B3" s="53" t="s">
        <v>15</v>
      </c>
      <c r="C3" s="54" t="s">
        <v>18</v>
      </c>
      <c r="D3" s="54" t="s">
        <v>19</v>
      </c>
      <c r="E3" s="47" t="s">
        <v>20</v>
      </c>
      <c r="F3" s="48"/>
      <c r="G3" s="48"/>
      <c r="H3" s="48"/>
      <c r="I3" s="48"/>
      <c r="J3" s="52" t="s">
        <v>21</v>
      </c>
      <c r="K3" s="52"/>
      <c r="L3" s="52"/>
      <c r="M3" s="52" t="s">
        <v>22</v>
      </c>
      <c r="N3" s="52"/>
      <c r="O3" s="52"/>
      <c r="P3" s="52"/>
    </row>
    <row r="4" spans="1:16" s="4" customFormat="1" ht="91.5" customHeight="1">
      <c r="A4" s="52"/>
      <c r="B4" s="53"/>
      <c r="C4" s="54"/>
      <c r="D4" s="54"/>
      <c r="E4" s="13" t="s">
        <v>0</v>
      </c>
      <c r="F4" s="14" t="s">
        <v>69</v>
      </c>
      <c r="G4" s="14" t="s">
        <v>4</v>
      </c>
      <c r="H4" s="14" t="s">
        <v>5</v>
      </c>
      <c r="I4" s="14" t="s">
        <v>1</v>
      </c>
      <c r="J4" s="14" t="s">
        <v>0</v>
      </c>
      <c r="K4" s="14" t="s">
        <v>2</v>
      </c>
      <c r="L4" s="14" t="s">
        <v>3</v>
      </c>
      <c r="M4" s="14" t="s">
        <v>0</v>
      </c>
      <c r="N4" s="14" t="s">
        <v>32</v>
      </c>
      <c r="O4" s="14" t="s">
        <v>4</v>
      </c>
      <c r="P4" s="14" t="s">
        <v>1</v>
      </c>
    </row>
    <row r="5" spans="1:16" ht="115.5" customHeight="1">
      <c r="A5" s="5" t="s">
        <v>110</v>
      </c>
      <c r="B5" s="1">
        <v>58.75</v>
      </c>
      <c r="C5" s="1">
        <v>27</v>
      </c>
      <c r="D5" s="1">
        <v>523</v>
      </c>
      <c r="E5" s="18">
        <f>SUM(F5:I5)</f>
        <v>4752.510000000001</v>
      </c>
      <c r="F5" s="17">
        <f>2942.8+434.8+353.2+418.8</f>
        <v>4149.6</v>
      </c>
      <c r="G5" s="26">
        <f>216.95-22.54+15.4</f>
        <v>209.81</v>
      </c>
      <c r="H5" s="17" t="s">
        <v>29</v>
      </c>
      <c r="I5" s="17">
        <f>393.1</f>
        <v>393.1</v>
      </c>
      <c r="J5" s="20">
        <f>K5+L5</f>
        <v>0</v>
      </c>
      <c r="K5" s="19">
        <v>0</v>
      </c>
      <c r="L5" s="19">
        <v>0</v>
      </c>
      <c r="M5" s="27">
        <f>SUM(N5:P5)</f>
        <v>263.64869</v>
      </c>
      <c r="N5" s="19">
        <f>28.98633+28.6</f>
        <v>57.586330000000004</v>
      </c>
      <c r="O5" s="19">
        <v>0</v>
      </c>
      <c r="P5" s="19">
        <f>41.6414+86.386+78.03496</f>
        <v>206.06236</v>
      </c>
    </row>
    <row r="6" spans="1:16" ht="113.25" customHeight="1">
      <c r="A6" s="5" t="s">
        <v>111</v>
      </c>
      <c r="B6" s="1">
        <v>20.5</v>
      </c>
      <c r="C6" s="1">
        <v>35</v>
      </c>
      <c r="D6" s="1">
        <v>367</v>
      </c>
      <c r="E6" s="32">
        <f>SUM(F6:I6)</f>
        <v>2491.235</v>
      </c>
      <c r="F6" s="17">
        <f>1830.5+153.8+229.1+133.9</f>
        <v>2347.3</v>
      </c>
      <c r="G6" s="26">
        <f>75.335-1.7+3.2</f>
        <v>76.835</v>
      </c>
      <c r="H6" s="17" t="s">
        <v>29</v>
      </c>
      <c r="I6" s="17">
        <v>67.1</v>
      </c>
      <c r="J6" s="20">
        <f>K6+L6</f>
        <v>0</v>
      </c>
      <c r="K6" s="19">
        <v>0</v>
      </c>
      <c r="L6" s="19">
        <v>0</v>
      </c>
      <c r="M6" s="27">
        <f>SUM(N6:P6)</f>
        <v>155.82505</v>
      </c>
      <c r="N6" s="19">
        <f>13.99896+9.7203</f>
        <v>23.71926</v>
      </c>
      <c r="O6" s="19">
        <f>11.01714+3.3602</f>
        <v>14.37734</v>
      </c>
      <c r="P6" s="19">
        <f>59.74804+7.98631+20.3941+29.6</f>
        <v>117.72845000000001</v>
      </c>
    </row>
    <row r="7" spans="1:16" ht="113.25" customHeight="1">
      <c r="A7" s="5" t="s">
        <v>105</v>
      </c>
      <c r="B7" s="46">
        <v>53.76</v>
      </c>
      <c r="C7" s="1">
        <v>76</v>
      </c>
      <c r="D7" s="1">
        <v>851</v>
      </c>
      <c r="E7" s="32">
        <f>SUM(F7:I7)</f>
        <v>4757.900000000001</v>
      </c>
      <c r="F7" s="17">
        <v>4559</v>
      </c>
      <c r="G7" s="26">
        <v>41.8</v>
      </c>
      <c r="H7" s="17" t="s">
        <v>29</v>
      </c>
      <c r="I7" s="26">
        <v>157.1</v>
      </c>
      <c r="J7" s="20">
        <f>K7+L7</f>
        <v>0</v>
      </c>
      <c r="K7" s="19"/>
      <c r="L7" s="19"/>
      <c r="M7" s="27">
        <f>SUM(N7:P7)</f>
        <v>0</v>
      </c>
      <c r="N7" s="19"/>
      <c r="O7" s="19"/>
      <c r="P7" s="19"/>
    </row>
    <row r="8" spans="1:16" ht="113.25" customHeight="1">
      <c r="A8" s="5" t="s">
        <v>106</v>
      </c>
      <c r="B8" s="46">
        <v>26.93</v>
      </c>
      <c r="C8" s="1">
        <v>30</v>
      </c>
      <c r="D8" s="1">
        <v>410</v>
      </c>
      <c r="E8" s="32">
        <f>SUM(F8:I8)</f>
        <v>1920.9</v>
      </c>
      <c r="F8" s="17">
        <v>1882.9</v>
      </c>
      <c r="G8" s="26">
        <v>5.4</v>
      </c>
      <c r="H8" s="17"/>
      <c r="I8" s="26">
        <v>32.6</v>
      </c>
      <c r="J8" s="20">
        <f>K8+L8</f>
        <v>0</v>
      </c>
      <c r="K8" s="19"/>
      <c r="L8" s="19"/>
      <c r="M8" s="27">
        <f>SUM(N8:P8)</f>
        <v>0</v>
      </c>
      <c r="N8" s="19"/>
      <c r="O8" s="19"/>
      <c r="P8" s="19"/>
    </row>
    <row r="11" spans="2:3" ht="15">
      <c r="B11" s="7"/>
      <c r="C11" s="7"/>
    </row>
  </sheetData>
  <sheetProtection/>
  <mergeCells count="8">
    <mergeCell ref="A1:P1"/>
    <mergeCell ref="A3:A4"/>
    <mergeCell ref="B3:B4"/>
    <mergeCell ref="C3:C4"/>
    <mergeCell ref="D3:D4"/>
    <mergeCell ref="E3:I3"/>
    <mergeCell ref="J3:L3"/>
    <mergeCell ref="M3:P3"/>
  </mergeCells>
  <printOptions/>
  <pageMargins left="0.4" right="0.48" top="1" bottom="1" header="0.5" footer="0.5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5"/>
  <sheetViews>
    <sheetView view="pageBreakPreview" zoomScale="60" zoomScaleNormal="150" zoomScalePageLayoutView="0" workbookViewId="0" topLeftCell="A1">
      <selection activeCell="H24" sqref="H24"/>
    </sheetView>
  </sheetViews>
  <sheetFormatPr defaultColWidth="9.00390625" defaultRowHeight="12.75"/>
  <cols>
    <col min="1" max="1" width="58.875" style="0" customWidth="1"/>
    <col min="2" max="2" width="22.875" style="0" customWidth="1"/>
  </cols>
  <sheetData>
    <row r="3" spans="1:2" ht="39.75" customHeight="1">
      <c r="A3" s="55" t="s">
        <v>26</v>
      </c>
      <c r="B3" s="55"/>
    </row>
    <row r="4" spans="1:2" ht="52.5" customHeight="1">
      <c r="A4" s="12" t="s">
        <v>13</v>
      </c>
      <c r="B4" s="12" t="s">
        <v>16</v>
      </c>
    </row>
    <row r="5" spans="1:2" ht="43.5" customHeight="1">
      <c r="A5" s="1" t="s">
        <v>25</v>
      </c>
      <c r="B5" s="17">
        <v>24.60643</v>
      </c>
    </row>
  </sheetData>
  <sheetProtection/>
  <mergeCells count="1"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5"/>
  <sheetViews>
    <sheetView tabSelected="1" view="pageBreakPreview" zoomScale="60" zoomScaleNormal="150" zoomScalePageLayoutView="0" workbookViewId="0" topLeftCell="A1">
      <selection activeCell="A1" sqref="A1:IV1"/>
    </sheetView>
  </sheetViews>
  <sheetFormatPr defaultColWidth="9.125" defaultRowHeight="12.75"/>
  <cols>
    <col min="1" max="1" width="37.875" style="15" customWidth="1"/>
    <col min="2" max="2" width="26.125" style="15" customWidth="1"/>
    <col min="3" max="3" width="26.50390625" style="10" customWidth="1"/>
    <col min="4" max="16384" width="9.125" style="10" customWidth="1"/>
  </cols>
  <sheetData>
    <row r="3" spans="1:3" s="8" customFormat="1" ht="41.25" customHeight="1">
      <c r="A3" s="50" t="s">
        <v>30</v>
      </c>
      <c r="B3" s="50"/>
      <c r="C3" s="50"/>
    </row>
    <row r="4" spans="1:3" ht="61.5" customHeight="1">
      <c r="A4" s="12" t="s">
        <v>13</v>
      </c>
      <c r="B4" s="12" t="s">
        <v>33</v>
      </c>
      <c r="C4" s="12" t="s">
        <v>35</v>
      </c>
    </row>
    <row r="5" spans="1:3" ht="57.75" customHeight="1">
      <c r="A5" s="1" t="s">
        <v>109</v>
      </c>
      <c r="B5" s="26">
        <v>1372.4</v>
      </c>
      <c r="C5" s="19">
        <v>0</v>
      </c>
    </row>
  </sheetData>
  <sheetProtection/>
  <mergeCells count="1">
    <mergeCell ref="A3:C3"/>
  </mergeCells>
  <printOptions horizontalCentered="1"/>
  <pageMargins left="0.3937007874015748" right="0.511811023622047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7"/>
  <sheetViews>
    <sheetView view="pageBreakPreview" zoomScale="60" workbookViewId="0" topLeftCell="A1">
      <selection activeCell="A6" sqref="A6:A7"/>
    </sheetView>
  </sheetViews>
  <sheetFormatPr defaultColWidth="9.00390625" defaultRowHeight="12.75"/>
  <cols>
    <col min="1" max="1" width="59.125" style="0" customWidth="1"/>
    <col min="2" max="2" width="25.50390625" style="0" customWidth="1"/>
    <col min="3" max="3" width="23.875" style="0" customWidth="1"/>
  </cols>
  <sheetData>
    <row r="3" spans="1:3" ht="76.5" customHeight="1">
      <c r="A3" s="55" t="s">
        <v>31</v>
      </c>
      <c r="B3" s="55"/>
      <c r="C3" s="55"/>
    </row>
    <row r="4" spans="1:3" ht="21.75" customHeight="1">
      <c r="A4" s="56" t="s">
        <v>24</v>
      </c>
      <c r="B4" s="58" t="s">
        <v>16</v>
      </c>
      <c r="C4" s="59"/>
    </row>
    <row r="5" spans="1:3" ht="15">
      <c r="A5" s="57"/>
      <c r="B5" s="12" t="s">
        <v>27</v>
      </c>
      <c r="C5" s="24" t="s">
        <v>28</v>
      </c>
    </row>
    <row r="6" spans="1:3" ht="51" customHeight="1">
      <c r="A6" s="16" t="s">
        <v>107</v>
      </c>
      <c r="B6" s="17">
        <v>336.3</v>
      </c>
      <c r="C6" s="25">
        <v>0</v>
      </c>
    </row>
    <row r="7" spans="1:3" ht="42" customHeight="1">
      <c r="A7" s="16" t="s">
        <v>108</v>
      </c>
      <c r="B7" s="17">
        <v>157.65</v>
      </c>
      <c r="C7" s="25">
        <v>0</v>
      </c>
    </row>
  </sheetData>
  <sheetProtection/>
  <mergeCells count="3">
    <mergeCell ref="A3:C3"/>
    <mergeCell ref="A4:A5"/>
    <mergeCell ref="B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Normal="150"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2" width="6.125" style="0" customWidth="1"/>
    <col min="3" max="3" width="7.875" style="0" customWidth="1"/>
    <col min="7" max="7" width="9.125" style="0" customWidth="1"/>
    <col min="8" max="8" width="22.875" style="0" customWidth="1"/>
  </cols>
  <sheetData>
    <row r="1" spans="1:13" ht="9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61.5" customHeight="1">
      <c r="A2" s="60" t="s">
        <v>34</v>
      </c>
      <c r="B2" s="60"/>
      <c r="C2" s="60"/>
      <c r="D2" s="60"/>
      <c r="E2" s="60"/>
      <c r="F2" s="60"/>
      <c r="G2" s="60"/>
      <c r="H2" s="60"/>
      <c r="I2" s="34"/>
      <c r="J2" s="34"/>
      <c r="K2" s="33"/>
      <c r="L2" s="33"/>
      <c r="M2" s="33"/>
    </row>
    <row r="3" spans="1:13" ht="10.5" customHeight="1">
      <c r="A3" s="33"/>
      <c r="B3" s="33"/>
      <c r="C3" s="35"/>
      <c r="D3" s="35"/>
      <c r="E3" s="35"/>
      <c r="F3" s="35"/>
      <c r="G3" s="35"/>
      <c r="H3" s="35"/>
      <c r="I3" s="35"/>
      <c r="J3" s="35"/>
      <c r="K3" s="33"/>
      <c r="L3" s="33"/>
      <c r="M3" s="33"/>
    </row>
    <row r="4" spans="1:13" ht="33" customHeight="1">
      <c r="A4" s="61" t="s">
        <v>24</v>
      </c>
      <c r="B4" s="62"/>
      <c r="C4" s="62"/>
      <c r="D4" s="62"/>
      <c r="E4" s="62"/>
      <c r="F4" s="62"/>
      <c r="G4" s="63"/>
      <c r="H4" s="37" t="s">
        <v>16</v>
      </c>
      <c r="I4" s="36"/>
      <c r="J4" s="36"/>
      <c r="K4" s="36"/>
      <c r="L4" s="33"/>
      <c r="M4" s="33"/>
    </row>
    <row r="5" spans="1:13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</sheetData>
  <sheetProtection/>
  <mergeCells count="2">
    <mergeCell ref="A2:H2"/>
    <mergeCell ref="A4:G4"/>
  </mergeCells>
  <printOptions horizontalCentered="1"/>
  <pageMargins left="0.7874015748031497" right="0.7874015748031497" top="0.984251968503937" bottom="0.3937007874015748" header="0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2020-10-23T07:20:16Z</cp:lastPrinted>
  <dcterms:created xsi:type="dcterms:W3CDTF">2014-10-05T06:34:22Z</dcterms:created>
  <dcterms:modified xsi:type="dcterms:W3CDTF">2020-11-24T14:24:05Z</dcterms:modified>
  <cp:category/>
  <cp:version/>
  <cp:contentType/>
  <cp:contentStatus/>
</cp:coreProperties>
</file>